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вартал 2016" sheetId="1" r:id="rId1"/>
    <sheet name="2 квартал 2016" sheetId="2" r:id="rId2"/>
    <sheet name="4 квартал 2017г." sheetId="3" r:id="rId3"/>
  </sheets>
  <definedNames>
    <definedName name="_GoBack" localSheetId="0">'1 квартал 2016'!#REF!</definedName>
    <definedName name="_GoBack" localSheetId="1">'2 квартал 2016'!#REF!</definedName>
    <definedName name="_GoBack" localSheetId="2">'4 квартал 2017г.'!#REF!</definedName>
    <definedName name="bookmark10" localSheetId="0">'1 квартал 2016'!#REF!</definedName>
    <definedName name="bookmark10" localSheetId="1">'2 квартал 2016'!#REF!</definedName>
    <definedName name="bookmark10" localSheetId="2">'4 квартал 2017г.'!#REF!</definedName>
    <definedName name="_xlnm.Print_Titles" localSheetId="0">'1 квартал 2016'!$6:$12</definedName>
    <definedName name="_xlnm.Print_Titles" localSheetId="1">'2 квартал 2016'!$6:$12</definedName>
    <definedName name="_xlnm.Print_Titles" localSheetId="2">'4 квартал 2017г.'!$6:$12</definedName>
  </definedNames>
  <calcPr fullCalcOnLoad="1"/>
</workbook>
</file>

<file path=xl/sharedStrings.xml><?xml version="1.0" encoding="utf-8"?>
<sst xmlns="http://schemas.openxmlformats.org/spreadsheetml/2006/main" count="485" uniqueCount="71">
  <si>
    <t>Анализ объема финансирования муниципальной программы</t>
  </si>
  <si>
    <t>Отклонение,</t>
  </si>
  <si>
    <t>план на год</t>
  </si>
  <si>
    <t>факт</t>
  </si>
  <si>
    <t>-/+</t>
  </si>
  <si>
    <t>%</t>
  </si>
  <si>
    <t>1.</t>
  </si>
  <si>
    <t>1.1.</t>
  </si>
  <si>
    <t>1.2.</t>
  </si>
  <si>
    <t>Итого по подпрограмме 1, в том числе:</t>
  </si>
  <si>
    <t>федеральный бюджет</t>
  </si>
  <si>
    <t>бюджет Иркутской области</t>
  </si>
  <si>
    <t>бюджет Мамско-Чуйского района</t>
  </si>
  <si>
    <t>другие источники</t>
  </si>
  <si>
    <t>Справочно: капитальные расходы</t>
  </si>
  <si>
    <t>2.</t>
  </si>
  <si>
    <t>Наименование основных мероприятий</t>
  </si>
  <si>
    <t>Источники финансирования</t>
  </si>
  <si>
    <t>№ п/п</t>
  </si>
  <si>
    <t xml:space="preserve">Объем
финансирования,
тыс.руб.
</t>
  </si>
  <si>
    <t xml:space="preserve">  (отчетный период)</t>
  </si>
  <si>
    <t>за 1 квартал 2016 года</t>
  </si>
  <si>
    <t xml:space="preserve">Пояснения по
освоению
объемов          финансирования
</t>
  </si>
  <si>
    <t>Итого по подпрограмме 4, в том числе:</t>
  </si>
  <si>
    <t>РБ</t>
  </si>
  <si>
    <t>Подпрограмма 1. "Развитие библиотечного дела, иформационно-библиотечного обслуживания, музейного дела в Мамско-Чуйском районе"</t>
  </si>
  <si>
    <t>Подпрограмма 4. "Оказание поддержки учреждений образования, культуры в решении финансово-хозяйственных задач в Мамско-Чуйском районе"</t>
  </si>
  <si>
    <t>Основное мероприятие 1.1. "Обеспечение функционирования МКУ "ЦБ МУК""</t>
  </si>
  <si>
    <t>Основное мероприятие 1.1. Формирование фонда</t>
  </si>
  <si>
    <t>Основное мероприятие 1.2. Кадровая политика</t>
  </si>
  <si>
    <t>1.4.</t>
  </si>
  <si>
    <t>1.5.</t>
  </si>
  <si>
    <t>1.3.</t>
  </si>
  <si>
    <t>Основное мероприятие 1.3. Мероприятия</t>
  </si>
  <si>
    <t>Основное мероприятие 1.4. Информационно-библиографическая, издательская деятельность</t>
  </si>
  <si>
    <t>Основное мероприятие 1.5. Проведение мероприятий по автоматизации и формированию информационных ресурсов библиотек</t>
  </si>
  <si>
    <t>1.6.</t>
  </si>
  <si>
    <t>Основное мероприятие 1.6. Мероприятия по укреплению материально-технической базы</t>
  </si>
  <si>
    <t>1.7.</t>
  </si>
  <si>
    <t>Основное мероприятие 1.7. Обеспечение деятельности МКУК "ЦБС Мамско-Чуйского района - ЦРБ"</t>
  </si>
  <si>
    <t>ПУ</t>
  </si>
  <si>
    <t>Итого по подпрограмме 2, в том числе:</t>
  </si>
  <si>
    <t>Итого по подпрограмме 3, в том числе:</t>
  </si>
  <si>
    <t>Подпрограмма 2. "Развитие культурно-досуговой деятельности Мамско-Чуйского района"</t>
  </si>
  <si>
    <t>Основное мероприятие 1.1. Кадровая политика</t>
  </si>
  <si>
    <t>Основное мероприятие 1.2. Поддержка и развитие самодеятельного народного творчества</t>
  </si>
  <si>
    <t>Основное мероприятие 1.4. Проведение мероприятий по автоматизации и формированию информационных ресурсов МКУК РКДЦ "Победа"</t>
  </si>
  <si>
    <t>Основное мероприятие 1.5. Мероприятия по укреплению материально-технической базы</t>
  </si>
  <si>
    <t>Основное мероприятие 1.6. Мероприятия по обеспечению пожарной безопасности</t>
  </si>
  <si>
    <t>Основное мероприятие 1.7. Обеспечение деятельности МКУК РКДЦ "Победа"</t>
  </si>
  <si>
    <t>Подпрограмма 3. "Сохранение и развитие дополнительного образования в сфере музыкального искусства в муниципальм образовании Мамско-Чуйский район"</t>
  </si>
  <si>
    <t>Основное мероприятие 1.1. Реализация творческих навыков</t>
  </si>
  <si>
    <t>Основное мероприятие 1.2. Повышения качества преподавания</t>
  </si>
  <si>
    <t>Основное мероприятие 1.3. Обеспечение материально-технической базы</t>
  </si>
  <si>
    <t>Основное мероприятие 1.4. Обеспечение эффективной работы МКОУ ДО "ДМШ п. Мама"</t>
  </si>
  <si>
    <t>Итого по муниципальной программе "Развитие культуры и дополнительного образования в сфере музыкального искусства в Мамско-Чуйском районе" на 2016-2020 годы, в том числе:</t>
  </si>
  <si>
    <t>Подпрограмма 5. "Улучшение условий и охраны труда в учреждениях культуры и дополнительного образования в сфере музыкального искусства"</t>
  </si>
  <si>
    <t>Основное мероприятие 1.1. Осуществление мер по обеспечению здоровых и безопасных условий труда</t>
  </si>
  <si>
    <t>Основное мероприятие 1.2. Совершенствование системы организации обучения и аттестации руководителей и специалистов ужреждений по вопросам охраны труда</t>
  </si>
  <si>
    <t>Итого по подпрограмме 5, в том числе:</t>
  </si>
  <si>
    <t>Основное мероприятие 1.3. Проведение периодических медиченских осморов работников учреждений</t>
  </si>
  <si>
    <t>Основное мероприятие 1.4. Анализ условий и охраны труда в организациях на основе аттестации рабочих мест по условиям труда</t>
  </si>
  <si>
    <t>Подпрограмма 6. "Энергосбережение и повышение энергетической эффективности в учреждениях культуры и дополнительного образования в сфере музыкального искусства"</t>
  </si>
  <si>
    <t>Основное мероприятие 1.1. Энергосбережение и повышение энергетической эффективности в учреждениях</t>
  </si>
  <si>
    <t>Итого по подпрограмме 6, в том числе:</t>
  </si>
  <si>
    <t xml:space="preserve">Руководитель - главный бухгалтер МКУ "ЦБ МУК" </t>
  </si>
  <si>
    <t>Е.А. Ловушкина</t>
  </si>
  <si>
    <t>Основное мероприятие 1.3. Проведение периодических медицинских осморов работников учреждений</t>
  </si>
  <si>
    <t>О.Б. Тихомирова</t>
  </si>
  <si>
    <t>за 3 квартал 2017 года</t>
  </si>
  <si>
    <t>за 2017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</si>
</sst>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188" fontId="7" fillId="33" borderId="1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188" fontId="8" fillId="33" borderId="10" xfId="0" applyNumberFormat="1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88" fontId="7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88" fontId="7" fillId="33" borderId="11" xfId="0" applyNumberFormat="1" applyFont="1" applyFill="1" applyBorder="1" applyAlignment="1">
      <alignment vertical="top" wrapText="1"/>
    </xf>
    <xf numFmtId="1" fontId="7" fillId="33" borderId="11" xfId="0" applyNumberFormat="1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88" fontId="0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188" fontId="7" fillId="0" borderId="11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188" fontId="7" fillId="33" borderId="11" xfId="0" applyNumberFormat="1" applyFont="1" applyFill="1" applyBorder="1" applyAlignment="1">
      <alignment vertical="top" wrapText="1"/>
    </xf>
    <xf numFmtId="1" fontId="7" fillId="33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0">
      <selection activeCell="E22" sqref="E22"/>
    </sheetView>
  </sheetViews>
  <sheetFormatPr defaultColWidth="9.140625" defaultRowHeight="12.75"/>
  <cols>
    <col min="1" max="1" width="5.421875" style="0" customWidth="1"/>
    <col min="2" max="2" width="46.140625" style="0" customWidth="1"/>
    <col min="3" max="3" width="15.7109375" style="0" customWidth="1"/>
    <col min="6" max="6" width="9.8515625" style="0" bestFit="1" customWidth="1"/>
    <col min="7" max="7" width="8.57421875" style="0" customWidth="1"/>
    <col min="8" max="8" width="19.8515625" style="0" customWidth="1"/>
  </cols>
  <sheetData>
    <row r="1" spans="1:8" ht="14.25">
      <c r="A1" s="2"/>
      <c r="B1" s="2"/>
      <c r="C1" s="2"/>
      <c r="D1" s="2"/>
      <c r="E1" s="2"/>
      <c r="F1" s="2"/>
      <c r="G1" s="2"/>
      <c r="H1" s="2"/>
    </row>
    <row r="2" spans="1:8" ht="15">
      <c r="A2" s="3"/>
      <c r="B2" s="29" t="s">
        <v>0</v>
      </c>
      <c r="C2" s="29"/>
      <c r="D2" s="29"/>
      <c r="E2" s="29"/>
      <c r="F2" s="29"/>
      <c r="G2" s="29"/>
      <c r="H2" s="29"/>
    </row>
    <row r="3" spans="1:8" ht="15" customHeight="1">
      <c r="A3" s="3"/>
      <c r="B3" s="29" t="s">
        <v>21</v>
      </c>
      <c r="C3" s="29"/>
      <c r="D3" s="29"/>
      <c r="E3" s="29"/>
      <c r="F3" s="29"/>
      <c r="G3" s="29"/>
      <c r="H3" s="29"/>
    </row>
    <row r="4" spans="1:8" ht="15" customHeight="1">
      <c r="A4" s="3"/>
      <c r="B4" s="28" t="s">
        <v>20</v>
      </c>
      <c r="C4" s="28"/>
      <c r="D4" s="28"/>
      <c r="E4" s="28"/>
      <c r="F4" s="28"/>
      <c r="G4" s="28"/>
      <c r="H4" s="28"/>
    </row>
    <row r="5" spans="1:8" ht="15" customHeight="1">
      <c r="A5" s="3"/>
      <c r="B5" s="4"/>
      <c r="C5" s="4"/>
      <c r="D5" s="4"/>
      <c r="E5" s="4"/>
      <c r="F5" s="4"/>
      <c r="G5" s="4"/>
      <c r="H5" s="2"/>
    </row>
    <row r="6" spans="1:8" ht="24" customHeight="1">
      <c r="A6" s="39" t="s">
        <v>18</v>
      </c>
      <c r="B6" s="39" t="s">
        <v>16</v>
      </c>
      <c r="C6" s="39" t="s">
        <v>17</v>
      </c>
      <c r="D6" s="39" t="s">
        <v>19</v>
      </c>
      <c r="E6" s="39"/>
      <c r="F6" s="39" t="s">
        <v>1</v>
      </c>
      <c r="G6" s="39"/>
      <c r="H6" s="39" t="s">
        <v>22</v>
      </c>
    </row>
    <row r="7" spans="1:8" ht="9.75" customHeight="1">
      <c r="A7" s="39"/>
      <c r="B7" s="39"/>
      <c r="C7" s="39"/>
      <c r="D7" s="39"/>
      <c r="E7" s="39"/>
      <c r="F7" s="39"/>
      <c r="G7" s="39"/>
      <c r="H7" s="39"/>
    </row>
    <row r="8" spans="1:8" ht="6.75" customHeight="1">
      <c r="A8" s="39"/>
      <c r="B8" s="39"/>
      <c r="C8" s="39"/>
      <c r="D8" s="39"/>
      <c r="E8" s="39"/>
      <c r="F8" s="39"/>
      <c r="G8" s="39"/>
      <c r="H8" s="39"/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15" customHeight="1">
      <c r="A10" s="39"/>
      <c r="B10" s="39"/>
      <c r="C10" s="39"/>
      <c r="D10" s="39" t="s">
        <v>2</v>
      </c>
      <c r="E10" s="39" t="s">
        <v>3</v>
      </c>
      <c r="F10" s="39" t="s">
        <v>4</v>
      </c>
      <c r="G10" s="39" t="s">
        <v>5</v>
      </c>
      <c r="H10" s="39"/>
    </row>
    <row r="11" spans="1:8" ht="18.75" customHeight="1">
      <c r="A11" s="39"/>
      <c r="B11" s="39"/>
      <c r="C11" s="39"/>
      <c r="D11" s="39"/>
      <c r="E11" s="39"/>
      <c r="F11" s="39"/>
      <c r="G11" s="39"/>
      <c r="H11" s="39"/>
    </row>
    <row r="12" spans="1: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24.75" customHeight="1">
      <c r="A13" s="31" t="s">
        <v>6</v>
      </c>
      <c r="B13" s="33" t="s">
        <v>25</v>
      </c>
      <c r="C13" s="5" t="s">
        <v>24</v>
      </c>
      <c r="D13" s="6">
        <f>D15+D16+D17+D18+D20+D22+D23</f>
        <v>16479.3</v>
      </c>
      <c r="E13" s="6">
        <f>E15+E16+E17+E18+E20+E22+E23</f>
        <v>2737.8999999999996</v>
      </c>
      <c r="F13" s="6">
        <f>E13-D13</f>
        <v>-13741.4</v>
      </c>
      <c r="G13" s="7">
        <f>E13*100/D13</f>
        <v>16.614176573034047</v>
      </c>
      <c r="H13" s="8"/>
    </row>
    <row r="14" spans="1:8" ht="22.5" customHeight="1">
      <c r="A14" s="32"/>
      <c r="B14" s="34"/>
      <c r="C14" s="5" t="s">
        <v>40</v>
      </c>
      <c r="D14" s="6">
        <f>D21+D24+D19</f>
        <v>605</v>
      </c>
      <c r="E14" s="6">
        <f>E21+E24+E19</f>
        <v>181.9</v>
      </c>
      <c r="F14" s="6">
        <f>E14-D14</f>
        <v>-423.1</v>
      </c>
      <c r="G14" s="7">
        <f>E14*100/D14</f>
        <v>30.06611570247934</v>
      </c>
      <c r="H14" s="8"/>
    </row>
    <row r="15" spans="1:8" ht="20.25" customHeight="1">
      <c r="A15" s="5" t="s">
        <v>7</v>
      </c>
      <c r="B15" s="9" t="s">
        <v>28</v>
      </c>
      <c r="C15" s="5" t="s">
        <v>24</v>
      </c>
      <c r="D15" s="6">
        <v>300</v>
      </c>
      <c r="E15" s="6">
        <v>0</v>
      </c>
      <c r="F15" s="6">
        <f aca="true" t="shared" si="0" ref="F15:F24">E15-D15</f>
        <v>-300</v>
      </c>
      <c r="G15" s="7">
        <f aca="true" t="shared" si="1" ref="G15:G24">E15*100/D15</f>
        <v>0</v>
      </c>
      <c r="H15" s="8"/>
    </row>
    <row r="16" spans="1:8" ht="22.5" customHeight="1">
      <c r="A16" s="5" t="s">
        <v>8</v>
      </c>
      <c r="B16" s="9" t="s">
        <v>29</v>
      </c>
      <c r="C16" s="5" t="s">
        <v>24</v>
      </c>
      <c r="D16" s="6">
        <v>60</v>
      </c>
      <c r="E16" s="6">
        <v>0</v>
      </c>
      <c r="F16" s="6">
        <f t="shared" si="0"/>
        <v>-60</v>
      </c>
      <c r="G16" s="7">
        <f t="shared" si="1"/>
        <v>0</v>
      </c>
      <c r="H16" s="8"/>
    </row>
    <row r="17" spans="1:8" ht="20.25" customHeight="1">
      <c r="A17" s="5" t="s">
        <v>32</v>
      </c>
      <c r="B17" s="9" t="s">
        <v>33</v>
      </c>
      <c r="C17" s="5" t="s">
        <v>24</v>
      </c>
      <c r="D17" s="6">
        <v>240</v>
      </c>
      <c r="E17" s="6">
        <v>3</v>
      </c>
      <c r="F17" s="6">
        <f t="shared" si="0"/>
        <v>-237</v>
      </c>
      <c r="G17" s="7">
        <f t="shared" si="1"/>
        <v>1.25</v>
      </c>
      <c r="H17" s="8"/>
    </row>
    <row r="18" spans="1:8" ht="20.25" customHeight="1">
      <c r="A18" s="35" t="s">
        <v>30</v>
      </c>
      <c r="B18" s="33" t="s">
        <v>34</v>
      </c>
      <c r="C18" s="5" t="s">
        <v>24</v>
      </c>
      <c r="D18" s="6">
        <v>175</v>
      </c>
      <c r="E18" s="6">
        <v>25.2</v>
      </c>
      <c r="F18" s="6">
        <f t="shared" si="0"/>
        <v>-149.8</v>
      </c>
      <c r="G18" s="7">
        <f t="shared" si="1"/>
        <v>14.4</v>
      </c>
      <c r="H18" s="8"/>
    </row>
    <row r="19" spans="1:8" ht="19.5" customHeight="1">
      <c r="A19" s="36"/>
      <c r="B19" s="34"/>
      <c r="C19" s="5" t="s">
        <v>40</v>
      </c>
      <c r="D19" s="6">
        <v>60</v>
      </c>
      <c r="E19" s="6">
        <v>56.6</v>
      </c>
      <c r="F19" s="6">
        <f t="shared" si="0"/>
        <v>-3.3999999999999986</v>
      </c>
      <c r="G19" s="7">
        <f t="shared" si="1"/>
        <v>94.33333333333333</v>
      </c>
      <c r="H19" s="8"/>
    </row>
    <row r="20" spans="1:8" ht="24.75" customHeight="1">
      <c r="A20" s="35" t="s">
        <v>31</v>
      </c>
      <c r="B20" s="33" t="s">
        <v>35</v>
      </c>
      <c r="C20" s="5" t="s">
        <v>24</v>
      </c>
      <c r="D20" s="6">
        <v>245</v>
      </c>
      <c r="E20" s="6">
        <v>0</v>
      </c>
      <c r="F20" s="6">
        <f t="shared" si="0"/>
        <v>-245</v>
      </c>
      <c r="G20" s="7">
        <f t="shared" si="1"/>
        <v>0</v>
      </c>
      <c r="H20" s="8"/>
    </row>
    <row r="21" spans="1:8" ht="22.5" customHeight="1">
      <c r="A21" s="36"/>
      <c r="B21" s="34"/>
      <c r="C21" s="5" t="s">
        <v>40</v>
      </c>
      <c r="D21" s="6">
        <v>10</v>
      </c>
      <c r="E21" s="6">
        <v>7.2</v>
      </c>
      <c r="F21" s="6">
        <f t="shared" si="0"/>
        <v>-2.8</v>
      </c>
      <c r="G21" s="7">
        <f t="shared" si="1"/>
        <v>72</v>
      </c>
      <c r="H21" s="8"/>
    </row>
    <row r="22" spans="1:8" ht="33" customHeight="1">
      <c r="A22" s="5" t="s">
        <v>36</v>
      </c>
      <c r="B22" s="10" t="s">
        <v>37</v>
      </c>
      <c r="C22" s="5" t="s">
        <v>24</v>
      </c>
      <c r="D22" s="6">
        <v>1541.7</v>
      </c>
      <c r="E22" s="6">
        <v>0</v>
      </c>
      <c r="F22" s="6">
        <f t="shared" si="0"/>
        <v>-1541.7</v>
      </c>
      <c r="G22" s="7">
        <f t="shared" si="1"/>
        <v>0</v>
      </c>
      <c r="H22" s="8"/>
    </row>
    <row r="23" spans="1:8" ht="23.25" customHeight="1">
      <c r="A23" s="35" t="s">
        <v>38</v>
      </c>
      <c r="B23" s="33" t="s">
        <v>39</v>
      </c>
      <c r="C23" s="5" t="s">
        <v>24</v>
      </c>
      <c r="D23" s="6">
        <v>13917.6</v>
      </c>
      <c r="E23" s="6">
        <v>2709.7</v>
      </c>
      <c r="F23" s="6">
        <f t="shared" si="0"/>
        <v>-11207.900000000001</v>
      </c>
      <c r="G23" s="7">
        <f t="shared" si="1"/>
        <v>19.46959245846985</v>
      </c>
      <c r="H23" s="8"/>
    </row>
    <row r="24" spans="1:8" ht="26.25" customHeight="1">
      <c r="A24" s="36"/>
      <c r="B24" s="34"/>
      <c r="C24" s="5" t="s">
        <v>40</v>
      </c>
      <c r="D24" s="6">
        <v>535</v>
      </c>
      <c r="E24" s="6">
        <v>118.1</v>
      </c>
      <c r="F24" s="6">
        <f t="shared" si="0"/>
        <v>-416.9</v>
      </c>
      <c r="G24" s="7">
        <f t="shared" si="1"/>
        <v>22.074766355140188</v>
      </c>
      <c r="H24" s="8"/>
    </row>
    <row r="25" spans="1:8" s="1" customFormat="1" ht="15.75" customHeight="1">
      <c r="A25" s="38" t="s">
        <v>9</v>
      </c>
      <c r="B25" s="38"/>
      <c r="C25" s="38"/>
      <c r="D25" s="12">
        <f>D26+D27+D28+D29</f>
        <v>17084.3</v>
      </c>
      <c r="E25" s="12">
        <f>E26+E27+E28+E29</f>
        <v>2919.7999999999997</v>
      </c>
      <c r="F25" s="12">
        <f>E25-D25</f>
        <v>-14164.5</v>
      </c>
      <c r="G25" s="13">
        <f>(E25*100)/D25</f>
        <v>17.090545120373676</v>
      </c>
      <c r="H25" s="14"/>
    </row>
    <row r="26" spans="1:8" ht="17.25" customHeight="1">
      <c r="A26" s="37" t="s">
        <v>10</v>
      </c>
      <c r="B26" s="37"/>
      <c r="C26" s="37"/>
      <c r="D26" s="6"/>
      <c r="E26" s="6"/>
      <c r="F26" s="6"/>
      <c r="G26" s="7"/>
      <c r="H26" s="8"/>
    </row>
    <row r="27" spans="1:8" ht="15">
      <c r="A27" s="30" t="s">
        <v>11</v>
      </c>
      <c r="B27" s="30"/>
      <c r="C27" s="30"/>
      <c r="D27" s="6"/>
      <c r="E27" s="6"/>
      <c r="F27" s="6"/>
      <c r="G27" s="7"/>
      <c r="H27" s="8"/>
    </row>
    <row r="28" spans="1:8" ht="15.75" customHeight="1">
      <c r="A28" s="30" t="s">
        <v>12</v>
      </c>
      <c r="B28" s="30"/>
      <c r="C28" s="30"/>
      <c r="D28" s="6">
        <f>D13</f>
        <v>16479.3</v>
      </c>
      <c r="E28" s="6">
        <f>E13</f>
        <v>2737.8999999999996</v>
      </c>
      <c r="F28" s="6"/>
      <c r="G28" s="7"/>
      <c r="H28" s="8"/>
    </row>
    <row r="29" spans="1:8" ht="15">
      <c r="A29" s="30" t="s">
        <v>13</v>
      </c>
      <c r="B29" s="30"/>
      <c r="C29" s="30"/>
      <c r="D29" s="6">
        <f>D14</f>
        <v>605</v>
      </c>
      <c r="E29" s="6">
        <f>E14</f>
        <v>181.9</v>
      </c>
      <c r="F29" s="6"/>
      <c r="G29" s="7"/>
      <c r="H29" s="8"/>
    </row>
    <row r="30" spans="1:8" ht="16.5" customHeight="1">
      <c r="A30" s="30" t="s">
        <v>14</v>
      </c>
      <c r="B30" s="30"/>
      <c r="C30" s="30"/>
      <c r="D30" s="6"/>
      <c r="E30" s="6"/>
      <c r="F30" s="6"/>
      <c r="G30" s="7"/>
      <c r="H30" s="8"/>
    </row>
    <row r="31" spans="1:8" ht="20.25" customHeight="1">
      <c r="A31" s="35" t="s">
        <v>15</v>
      </c>
      <c r="B31" s="33" t="s">
        <v>43</v>
      </c>
      <c r="C31" s="11" t="s">
        <v>24</v>
      </c>
      <c r="D31" s="6">
        <f>D33+D34+D35+D37+D38+D40+D42</f>
        <v>21546</v>
      </c>
      <c r="E31" s="6">
        <f>E33+E34+E35+E37+E38+E40+E42</f>
        <v>4549.3</v>
      </c>
      <c r="F31" s="6">
        <f>E31-D31</f>
        <v>-16996.7</v>
      </c>
      <c r="G31" s="7">
        <f>E31*100/D31</f>
        <v>21.114359974009098</v>
      </c>
      <c r="H31" s="8"/>
    </row>
    <row r="32" spans="1:8" ht="18.75" customHeight="1">
      <c r="A32" s="36"/>
      <c r="B32" s="34"/>
      <c r="C32" s="11" t="s">
        <v>40</v>
      </c>
      <c r="D32" s="6">
        <f>D43+D36+D41+D39</f>
        <v>293</v>
      </c>
      <c r="E32" s="6">
        <f>E43+E36+E41+E39</f>
        <v>184</v>
      </c>
      <c r="F32" s="6">
        <f aca="true" t="shared" si="2" ref="F32:F43">E32-D32</f>
        <v>-109</v>
      </c>
      <c r="G32" s="7">
        <f aca="true" t="shared" si="3" ref="G32:G43">E32*100/D32</f>
        <v>62.79863481228669</v>
      </c>
      <c r="H32" s="8"/>
    </row>
    <row r="33" spans="1:8" ht="20.25" customHeight="1">
      <c r="A33" s="5" t="s">
        <v>7</v>
      </c>
      <c r="B33" s="9" t="s">
        <v>44</v>
      </c>
      <c r="C33" s="11" t="s">
        <v>24</v>
      </c>
      <c r="D33" s="6">
        <v>58</v>
      </c>
      <c r="E33" s="6">
        <v>0</v>
      </c>
      <c r="F33" s="6">
        <f t="shared" si="2"/>
        <v>-58</v>
      </c>
      <c r="G33" s="7">
        <f t="shared" si="3"/>
        <v>0</v>
      </c>
      <c r="H33" s="8"/>
    </row>
    <row r="34" spans="1:8" ht="32.25" customHeight="1">
      <c r="A34" s="5" t="s">
        <v>8</v>
      </c>
      <c r="B34" s="9" t="s">
        <v>45</v>
      </c>
      <c r="C34" s="11" t="s">
        <v>24</v>
      </c>
      <c r="D34" s="6">
        <v>30</v>
      </c>
      <c r="E34" s="6">
        <v>0</v>
      </c>
      <c r="F34" s="6">
        <f t="shared" si="2"/>
        <v>-30</v>
      </c>
      <c r="G34" s="7">
        <f t="shared" si="3"/>
        <v>0</v>
      </c>
      <c r="H34" s="8"/>
    </row>
    <row r="35" spans="1:8" ht="18.75" customHeight="1">
      <c r="A35" s="35" t="s">
        <v>32</v>
      </c>
      <c r="B35" s="33" t="s">
        <v>33</v>
      </c>
      <c r="C35" s="11" t="s">
        <v>24</v>
      </c>
      <c r="D35" s="6">
        <v>874</v>
      </c>
      <c r="E35" s="6">
        <v>5</v>
      </c>
      <c r="F35" s="6">
        <f t="shared" si="2"/>
        <v>-869</v>
      </c>
      <c r="G35" s="7">
        <f t="shared" si="3"/>
        <v>0.5720823798627003</v>
      </c>
      <c r="H35" s="8"/>
    </row>
    <row r="36" spans="1:8" ht="18" customHeight="1">
      <c r="A36" s="36"/>
      <c r="B36" s="34"/>
      <c r="C36" s="11" t="s">
        <v>40</v>
      </c>
      <c r="D36" s="6">
        <v>26</v>
      </c>
      <c r="E36" s="6">
        <v>15</v>
      </c>
      <c r="F36" s="6">
        <f t="shared" si="2"/>
        <v>-11</v>
      </c>
      <c r="G36" s="7">
        <f t="shared" si="3"/>
        <v>57.69230769230769</v>
      </c>
      <c r="H36" s="8"/>
    </row>
    <row r="37" spans="1:8" ht="60">
      <c r="A37" s="5" t="s">
        <v>30</v>
      </c>
      <c r="B37" s="9" t="s">
        <v>46</v>
      </c>
      <c r="C37" s="11" t="s">
        <v>24</v>
      </c>
      <c r="D37" s="6">
        <v>88</v>
      </c>
      <c r="E37" s="6">
        <v>12.6</v>
      </c>
      <c r="F37" s="6">
        <f t="shared" si="2"/>
        <v>-75.4</v>
      </c>
      <c r="G37" s="7">
        <f t="shared" si="3"/>
        <v>14.318181818181818</v>
      </c>
      <c r="H37" s="8"/>
    </row>
    <row r="38" spans="1:8" ht="21.75" customHeight="1">
      <c r="A38" s="35" t="s">
        <v>31</v>
      </c>
      <c r="B38" s="33" t="s">
        <v>47</v>
      </c>
      <c r="C38" s="11" t="s">
        <v>24</v>
      </c>
      <c r="D38" s="6">
        <v>470</v>
      </c>
      <c r="E38" s="15">
        <v>0</v>
      </c>
      <c r="F38" s="6">
        <f t="shared" si="2"/>
        <v>-470</v>
      </c>
      <c r="G38" s="7">
        <f t="shared" si="3"/>
        <v>0</v>
      </c>
      <c r="H38" s="8"/>
    </row>
    <row r="39" spans="1:8" ht="19.5" customHeight="1">
      <c r="A39" s="36"/>
      <c r="B39" s="34"/>
      <c r="C39" s="11" t="s">
        <v>40</v>
      </c>
      <c r="D39" s="6">
        <v>30</v>
      </c>
      <c r="E39" s="15">
        <v>30</v>
      </c>
      <c r="F39" s="6">
        <f t="shared" si="2"/>
        <v>0</v>
      </c>
      <c r="G39" s="7">
        <f t="shared" si="3"/>
        <v>100</v>
      </c>
      <c r="H39" s="8"/>
    </row>
    <row r="40" spans="1:8" ht="18.75" customHeight="1">
      <c r="A40" s="35" t="s">
        <v>36</v>
      </c>
      <c r="B40" s="33" t="s">
        <v>48</v>
      </c>
      <c r="C40" s="11" t="s">
        <v>24</v>
      </c>
      <c r="D40" s="6">
        <v>220</v>
      </c>
      <c r="E40" s="6">
        <v>0</v>
      </c>
      <c r="F40" s="6">
        <f t="shared" si="2"/>
        <v>-220</v>
      </c>
      <c r="G40" s="7">
        <f t="shared" si="3"/>
        <v>0</v>
      </c>
      <c r="H40" s="8"/>
    </row>
    <row r="41" spans="1:8" ht="17.25" customHeight="1">
      <c r="A41" s="36"/>
      <c r="B41" s="34"/>
      <c r="C41" s="11" t="s">
        <v>40</v>
      </c>
      <c r="D41" s="6">
        <v>35</v>
      </c>
      <c r="E41" s="6">
        <v>30.1</v>
      </c>
      <c r="F41" s="6">
        <f t="shared" si="2"/>
        <v>-4.899999999999999</v>
      </c>
      <c r="G41" s="7">
        <f t="shared" si="3"/>
        <v>86</v>
      </c>
      <c r="H41" s="8"/>
    </row>
    <row r="42" spans="1:8" ht="18.75" customHeight="1">
      <c r="A42" s="35" t="s">
        <v>38</v>
      </c>
      <c r="B42" s="33" t="s">
        <v>49</v>
      </c>
      <c r="C42" s="11" t="s">
        <v>24</v>
      </c>
      <c r="D42" s="6">
        <v>19806</v>
      </c>
      <c r="E42" s="6">
        <v>4531.7</v>
      </c>
      <c r="F42" s="6">
        <f t="shared" si="2"/>
        <v>-15274.3</v>
      </c>
      <c r="G42" s="7">
        <f t="shared" si="3"/>
        <v>22.880440270625062</v>
      </c>
      <c r="H42" s="8"/>
    </row>
    <row r="43" spans="1:8" ht="16.5" customHeight="1">
      <c r="A43" s="36"/>
      <c r="B43" s="34"/>
      <c r="C43" s="11" t="s">
        <v>40</v>
      </c>
      <c r="D43" s="6">
        <v>202</v>
      </c>
      <c r="E43" s="6">
        <v>108.9</v>
      </c>
      <c r="F43" s="6">
        <f t="shared" si="2"/>
        <v>-93.1</v>
      </c>
      <c r="G43" s="7">
        <f t="shared" si="3"/>
        <v>53.91089108910891</v>
      </c>
      <c r="H43" s="8"/>
    </row>
    <row r="44" spans="1:8" s="1" customFormat="1" ht="16.5" customHeight="1">
      <c r="A44" s="40" t="s">
        <v>41</v>
      </c>
      <c r="B44" s="40"/>
      <c r="C44" s="40"/>
      <c r="D44" s="12">
        <f>D45+D46+D47+D48</f>
        <v>21839</v>
      </c>
      <c r="E44" s="12">
        <f>E45+E46+E47+E48</f>
        <v>4733.3</v>
      </c>
      <c r="F44" s="12">
        <f>E44-D44</f>
        <v>-17105.7</v>
      </c>
      <c r="G44" s="13">
        <f>(E44*100)/D44</f>
        <v>21.673611429094738</v>
      </c>
      <c r="H44" s="14"/>
    </row>
    <row r="45" spans="1:8" ht="16.5" customHeight="1">
      <c r="A45" s="37" t="s">
        <v>10</v>
      </c>
      <c r="B45" s="37"/>
      <c r="C45" s="37"/>
      <c r="D45" s="6"/>
      <c r="E45" s="6"/>
      <c r="F45" s="6"/>
      <c r="G45" s="7"/>
      <c r="H45" s="8"/>
    </row>
    <row r="46" spans="1:8" ht="16.5" customHeight="1">
      <c r="A46" s="30" t="s">
        <v>11</v>
      </c>
      <c r="B46" s="30"/>
      <c r="C46" s="30"/>
      <c r="D46" s="6"/>
      <c r="E46" s="6"/>
      <c r="F46" s="6"/>
      <c r="G46" s="7"/>
      <c r="H46" s="8"/>
    </row>
    <row r="47" spans="1:8" ht="17.25" customHeight="1">
      <c r="A47" s="30" t="s">
        <v>12</v>
      </c>
      <c r="B47" s="30"/>
      <c r="C47" s="30"/>
      <c r="D47" s="6">
        <f>D31</f>
        <v>21546</v>
      </c>
      <c r="E47" s="6">
        <f>E31</f>
        <v>4549.3</v>
      </c>
      <c r="F47" s="6"/>
      <c r="G47" s="7"/>
      <c r="H47" s="8"/>
    </row>
    <row r="48" spans="1:8" ht="15">
      <c r="A48" s="30" t="s">
        <v>13</v>
      </c>
      <c r="B48" s="30"/>
      <c r="C48" s="30"/>
      <c r="D48" s="6">
        <f>D32</f>
        <v>293</v>
      </c>
      <c r="E48" s="6">
        <f>E32</f>
        <v>184</v>
      </c>
      <c r="F48" s="6"/>
      <c r="G48" s="7"/>
      <c r="H48" s="8"/>
    </row>
    <row r="49" spans="1:8" ht="17.25" customHeight="1">
      <c r="A49" s="30" t="s">
        <v>14</v>
      </c>
      <c r="B49" s="30"/>
      <c r="C49" s="30"/>
      <c r="D49" s="6"/>
      <c r="E49" s="6"/>
      <c r="F49" s="6"/>
      <c r="G49" s="7"/>
      <c r="H49" s="8"/>
    </row>
    <row r="50" spans="1:8" ht="33.75" customHeight="1">
      <c r="A50" s="31" t="s">
        <v>6</v>
      </c>
      <c r="B50" s="33" t="s">
        <v>50</v>
      </c>
      <c r="C50" s="11" t="s">
        <v>24</v>
      </c>
      <c r="D50" s="6">
        <f>D52+D54+D55+D57</f>
        <v>14104.6</v>
      </c>
      <c r="E50" s="6">
        <f>E52+E54+E55+E57</f>
        <v>2015.8</v>
      </c>
      <c r="F50" s="6">
        <f>E50-D50</f>
        <v>-12088.800000000001</v>
      </c>
      <c r="G50" s="7">
        <f>E50*100/D50</f>
        <v>14.291791330487925</v>
      </c>
      <c r="H50" s="8"/>
    </row>
    <row r="51" spans="1:8" ht="28.5" customHeight="1">
      <c r="A51" s="32"/>
      <c r="B51" s="34"/>
      <c r="C51" s="11" t="s">
        <v>40</v>
      </c>
      <c r="D51" s="6">
        <f>D56+D53</f>
        <v>270</v>
      </c>
      <c r="E51" s="6">
        <f>E56+E53</f>
        <v>158.8</v>
      </c>
      <c r="F51" s="6">
        <f aca="true" t="shared" si="4" ref="F51:F57">E51-D51</f>
        <v>-111.19999999999999</v>
      </c>
      <c r="G51" s="7">
        <f aca="true" t="shared" si="5" ref="G51:G57">E51*100/D51</f>
        <v>58.814814814814824</v>
      </c>
      <c r="H51" s="8"/>
    </row>
    <row r="52" spans="1:8" ht="20.25" customHeight="1">
      <c r="A52" s="35" t="s">
        <v>7</v>
      </c>
      <c r="B52" s="33" t="s">
        <v>51</v>
      </c>
      <c r="C52" s="11" t="s">
        <v>24</v>
      </c>
      <c r="D52" s="6">
        <v>351</v>
      </c>
      <c r="E52" s="6">
        <v>0</v>
      </c>
      <c r="F52" s="6">
        <f t="shared" si="4"/>
        <v>-351</v>
      </c>
      <c r="G52" s="7">
        <f>E52*100/D52</f>
        <v>0</v>
      </c>
      <c r="H52" s="8"/>
    </row>
    <row r="53" spans="1:8" ht="18.75" customHeight="1">
      <c r="A53" s="36"/>
      <c r="B53" s="34"/>
      <c r="C53" s="11" t="s">
        <v>40</v>
      </c>
      <c r="D53" s="6">
        <v>33.4</v>
      </c>
      <c r="E53" s="6">
        <v>33.4</v>
      </c>
      <c r="F53" s="6">
        <f t="shared" si="4"/>
        <v>0</v>
      </c>
      <c r="G53" s="7">
        <f>E53*100/D53</f>
        <v>100</v>
      </c>
      <c r="H53" s="8"/>
    </row>
    <row r="54" spans="1:8" ht="30">
      <c r="A54" s="5" t="s">
        <v>8</v>
      </c>
      <c r="B54" s="9" t="s">
        <v>52</v>
      </c>
      <c r="C54" s="11" t="s">
        <v>24</v>
      </c>
      <c r="D54" s="6">
        <v>150</v>
      </c>
      <c r="E54" s="6">
        <v>0</v>
      </c>
      <c r="F54" s="6">
        <f t="shared" si="4"/>
        <v>-150</v>
      </c>
      <c r="G54" s="7">
        <f t="shared" si="5"/>
        <v>0</v>
      </c>
      <c r="H54" s="8"/>
    </row>
    <row r="55" spans="1:8" ht="19.5" customHeight="1">
      <c r="A55" s="35" t="s">
        <v>32</v>
      </c>
      <c r="B55" s="33" t="s">
        <v>53</v>
      </c>
      <c r="C55" s="11" t="s">
        <v>24</v>
      </c>
      <c r="D55" s="6">
        <v>3305</v>
      </c>
      <c r="E55" s="6">
        <v>20.8</v>
      </c>
      <c r="F55" s="6">
        <f t="shared" si="4"/>
        <v>-3284.2</v>
      </c>
      <c r="G55" s="7">
        <f t="shared" si="5"/>
        <v>0.6293494704992436</v>
      </c>
      <c r="H55" s="8"/>
    </row>
    <row r="56" spans="1:8" ht="18.75" customHeight="1">
      <c r="A56" s="36"/>
      <c r="B56" s="34"/>
      <c r="C56" s="11" t="s">
        <v>40</v>
      </c>
      <c r="D56" s="6">
        <v>236.6</v>
      </c>
      <c r="E56" s="6">
        <v>125.4</v>
      </c>
      <c r="F56" s="6">
        <f t="shared" si="4"/>
        <v>-111.19999999999999</v>
      </c>
      <c r="G56" s="7">
        <f t="shared" si="5"/>
        <v>53.00084530853762</v>
      </c>
      <c r="H56" s="8"/>
    </row>
    <row r="57" spans="1:8" ht="33.75" customHeight="1">
      <c r="A57" s="5" t="s">
        <v>30</v>
      </c>
      <c r="B57" s="9" t="s">
        <v>54</v>
      </c>
      <c r="C57" s="11" t="s">
        <v>24</v>
      </c>
      <c r="D57" s="6">
        <v>10298.6</v>
      </c>
      <c r="E57" s="6">
        <v>1995</v>
      </c>
      <c r="F57" s="6">
        <f t="shared" si="4"/>
        <v>-8303.6</v>
      </c>
      <c r="G57" s="7">
        <f t="shared" si="5"/>
        <v>19.371565067096498</v>
      </c>
      <c r="H57" s="8"/>
    </row>
    <row r="58" spans="1:8" s="1" customFormat="1" ht="14.25">
      <c r="A58" s="38" t="s">
        <v>42</v>
      </c>
      <c r="B58" s="38"/>
      <c r="C58" s="38"/>
      <c r="D58" s="12">
        <f>D59+D60+D61+D62</f>
        <v>14371.6</v>
      </c>
      <c r="E58" s="12">
        <f>E59+E60+E61+E62</f>
        <v>2174.6</v>
      </c>
      <c r="F58" s="12">
        <f>E58-D58</f>
        <v>-12197</v>
      </c>
      <c r="G58" s="13">
        <f>(E58*100)/D58</f>
        <v>15.13123103899357</v>
      </c>
      <c r="H58" s="14"/>
    </row>
    <row r="59" spans="1:8" ht="15">
      <c r="A59" s="37" t="s">
        <v>10</v>
      </c>
      <c r="B59" s="37"/>
      <c r="C59" s="37"/>
      <c r="D59" s="6"/>
      <c r="E59" s="6"/>
      <c r="F59" s="6"/>
      <c r="G59" s="7"/>
      <c r="H59" s="8"/>
    </row>
    <row r="60" spans="1:8" ht="15">
      <c r="A60" s="30" t="s">
        <v>11</v>
      </c>
      <c r="B60" s="30"/>
      <c r="C60" s="30"/>
      <c r="D60" s="6"/>
      <c r="E60" s="6"/>
      <c r="F60" s="6"/>
      <c r="G60" s="7"/>
      <c r="H60" s="8"/>
    </row>
    <row r="61" spans="1:8" ht="15">
      <c r="A61" s="30" t="s">
        <v>12</v>
      </c>
      <c r="B61" s="30"/>
      <c r="C61" s="30"/>
      <c r="D61" s="6">
        <f>D50</f>
        <v>14104.6</v>
      </c>
      <c r="E61" s="6">
        <f>E50</f>
        <v>2015.8</v>
      </c>
      <c r="F61" s="6"/>
      <c r="G61" s="7"/>
      <c r="H61" s="8"/>
    </row>
    <row r="62" spans="1:8" ht="15">
      <c r="A62" s="30" t="s">
        <v>13</v>
      </c>
      <c r="B62" s="30"/>
      <c r="C62" s="30"/>
      <c r="D62" s="6">
        <v>267</v>
      </c>
      <c r="E62" s="6">
        <f>E51</f>
        <v>158.8</v>
      </c>
      <c r="F62" s="6"/>
      <c r="G62" s="7"/>
      <c r="H62" s="8"/>
    </row>
    <row r="63" spans="1:8" ht="15">
      <c r="A63" s="30" t="s">
        <v>14</v>
      </c>
      <c r="B63" s="30"/>
      <c r="C63" s="30"/>
      <c r="D63" s="6"/>
      <c r="E63" s="6"/>
      <c r="F63" s="6"/>
      <c r="G63" s="7"/>
      <c r="H63" s="8"/>
    </row>
    <row r="64" spans="1:8" ht="60.75" customHeight="1">
      <c r="A64" s="11" t="s">
        <v>6</v>
      </c>
      <c r="B64" s="9" t="s">
        <v>26</v>
      </c>
      <c r="C64" s="11" t="s">
        <v>24</v>
      </c>
      <c r="D64" s="6">
        <f>D65</f>
        <v>5019.5</v>
      </c>
      <c r="E64" s="6">
        <f>E65</f>
        <v>1202.1</v>
      </c>
      <c r="F64" s="6">
        <f>E64-D64</f>
        <v>-3817.4</v>
      </c>
      <c r="G64" s="7">
        <f>(E64*100)/D64</f>
        <v>23.948600458212965</v>
      </c>
      <c r="H64" s="8"/>
    </row>
    <row r="65" spans="1:8" ht="34.5" customHeight="1">
      <c r="A65" s="5" t="s">
        <v>7</v>
      </c>
      <c r="B65" s="9" t="s">
        <v>27</v>
      </c>
      <c r="C65" s="11" t="s">
        <v>24</v>
      </c>
      <c r="D65" s="6">
        <v>5019.5</v>
      </c>
      <c r="E65" s="6">
        <v>1202.1</v>
      </c>
      <c r="F65" s="6">
        <f>E65-D65</f>
        <v>-3817.4</v>
      </c>
      <c r="G65" s="7">
        <f>(E65*100)/D65</f>
        <v>23.948600458212965</v>
      </c>
      <c r="H65" s="8"/>
    </row>
    <row r="66" spans="1:8" s="1" customFormat="1" ht="14.25">
      <c r="A66" s="38" t="s">
        <v>23</v>
      </c>
      <c r="B66" s="38"/>
      <c r="C66" s="38"/>
      <c r="D66" s="12">
        <f>D67+D68+D69+D70</f>
        <v>5019.5</v>
      </c>
      <c r="E66" s="12">
        <f>E67+E68+E69+E70</f>
        <v>1202.1</v>
      </c>
      <c r="F66" s="12">
        <f>E66-D66</f>
        <v>-3817.4</v>
      </c>
      <c r="G66" s="13">
        <f>(E66*100)/D66</f>
        <v>23.948600458212965</v>
      </c>
      <c r="H66" s="14"/>
    </row>
    <row r="67" spans="1:8" ht="15">
      <c r="A67" s="37" t="s">
        <v>10</v>
      </c>
      <c r="B67" s="37"/>
      <c r="C67" s="37"/>
      <c r="D67" s="6"/>
      <c r="E67" s="6"/>
      <c r="F67" s="6"/>
      <c r="G67" s="7"/>
      <c r="H67" s="8"/>
    </row>
    <row r="68" spans="1:8" ht="15">
      <c r="A68" s="30" t="s">
        <v>11</v>
      </c>
      <c r="B68" s="30"/>
      <c r="C68" s="30"/>
      <c r="D68" s="6"/>
      <c r="E68" s="6"/>
      <c r="F68" s="6"/>
      <c r="G68" s="7"/>
      <c r="H68" s="8"/>
    </row>
    <row r="69" spans="1:8" ht="15">
      <c r="A69" s="30" t="s">
        <v>12</v>
      </c>
      <c r="B69" s="30"/>
      <c r="C69" s="30"/>
      <c r="D69" s="6">
        <f>D64</f>
        <v>5019.5</v>
      </c>
      <c r="E69" s="6">
        <f>E64</f>
        <v>1202.1</v>
      </c>
      <c r="F69" s="6"/>
      <c r="G69" s="7"/>
      <c r="H69" s="8"/>
    </row>
    <row r="70" spans="1:8" ht="15">
      <c r="A70" s="30" t="s">
        <v>13</v>
      </c>
      <c r="B70" s="30"/>
      <c r="C70" s="30"/>
      <c r="D70" s="6"/>
      <c r="E70" s="6"/>
      <c r="F70" s="6"/>
      <c r="G70" s="7"/>
      <c r="H70" s="8"/>
    </row>
    <row r="71" spans="1:8" ht="15">
      <c r="A71" s="30" t="s">
        <v>14</v>
      </c>
      <c r="B71" s="30"/>
      <c r="C71" s="30"/>
      <c r="D71" s="6"/>
      <c r="E71" s="6"/>
      <c r="F71" s="6"/>
      <c r="G71" s="7"/>
      <c r="H71" s="8"/>
    </row>
    <row r="72" spans="1:8" ht="24.75" customHeight="1">
      <c r="A72" s="31" t="s">
        <v>6</v>
      </c>
      <c r="B72" s="33" t="s">
        <v>56</v>
      </c>
      <c r="C72" s="11" t="s">
        <v>24</v>
      </c>
      <c r="D72" s="6">
        <f>D74+D76+D77+D78</f>
        <v>606</v>
      </c>
      <c r="E72" s="6">
        <f>E74+E76+E77+E78</f>
        <v>0</v>
      </c>
      <c r="F72" s="6">
        <f aca="true" t="shared" si="6" ref="F72:F79">E72-D72</f>
        <v>-606</v>
      </c>
      <c r="G72" s="7">
        <f>(E72*100)/D72</f>
        <v>0</v>
      </c>
      <c r="H72" s="8"/>
    </row>
    <row r="73" spans="1:8" ht="23.25" customHeight="1">
      <c r="A73" s="32"/>
      <c r="B73" s="34"/>
      <c r="C73" s="11" t="s">
        <v>40</v>
      </c>
      <c r="D73" s="6">
        <f>D75</f>
        <v>10</v>
      </c>
      <c r="E73" s="6">
        <f>E75</f>
        <v>3.6999999999999997</v>
      </c>
      <c r="F73" s="6">
        <f t="shared" si="6"/>
        <v>-6.300000000000001</v>
      </c>
      <c r="G73" s="7">
        <f>(E73*100)/D73</f>
        <v>37</v>
      </c>
      <c r="H73" s="8"/>
    </row>
    <row r="74" spans="1:8" ht="28.5" customHeight="1">
      <c r="A74" s="35" t="s">
        <v>7</v>
      </c>
      <c r="B74" s="33" t="s">
        <v>57</v>
      </c>
      <c r="C74" s="11" t="s">
        <v>24</v>
      </c>
      <c r="D74" s="6">
        <v>414</v>
      </c>
      <c r="E74" s="15">
        <v>0</v>
      </c>
      <c r="F74" s="6">
        <f t="shared" si="6"/>
        <v>-414</v>
      </c>
      <c r="G74" s="7">
        <f>(E74*100)/D74</f>
        <v>0</v>
      </c>
      <c r="H74" s="8"/>
    </row>
    <row r="75" spans="1:8" ht="21" customHeight="1">
      <c r="A75" s="36"/>
      <c r="B75" s="34"/>
      <c r="C75" s="11" t="s">
        <v>40</v>
      </c>
      <c r="D75" s="6">
        <v>10</v>
      </c>
      <c r="E75" s="15">
        <f>0.9+2.8</f>
        <v>3.6999999999999997</v>
      </c>
      <c r="F75" s="6">
        <f t="shared" si="6"/>
        <v>-6.300000000000001</v>
      </c>
      <c r="G75" s="7">
        <f>(E75*100)/D75</f>
        <v>37</v>
      </c>
      <c r="H75" s="8"/>
    </row>
    <row r="76" spans="1:8" ht="62.25" customHeight="1">
      <c r="A76" s="5" t="s">
        <v>8</v>
      </c>
      <c r="B76" s="9" t="s">
        <v>58</v>
      </c>
      <c r="C76" s="11" t="s">
        <v>24</v>
      </c>
      <c r="D76" s="6">
        <v>0</v>
      </c>
      <c r="E76" s="6">
        <v>0</v>
      </c>
      <c r="F76" s="6">
        <f t="shared" si="6"/>
        <v>0</v>
      </c>
      <c r="G76" s="7">
        <v>0</v>
      </c>
      <c r="H76" s="8"/>
    </row>
    <row r="77" spans="1:8" ht="45">
      <c r="A77" s="5" t="s">
        <v>32</v>
      </c>
      <c r="B77" s="9" t="s">
        <v>60</v>
      </c>
      <c r="C77" s="11" t="s">
        <v>24</v>
      </c>
      <c r="D77" s="6">
        <v>132</v>
      </c>
      <c r="E77" s="6">
        <v>0</v>
      </c>
      <c r="F77" s="6">
        <f t="shared" si="6"/>
        <v>-132</v>
      </c>
      <c r="G77" s="7">
        <f>(E77*100)/D77</f>
        <v>0</v>
      </c>
      <c r="H77" s="8"/>
    </row>
    <row r="78" spans="1:8" ht="45">
      <c r="A78" s="5" t="s">
        <v>30</v>
      </c>
      <c r="B78" s="9" t="s">
        <v>61</v>
      </c>
      <c r="C78" s="11" t="s">
        <v>24</v>
      </c>
      <c r="D78" s="6">
        <v>60</v>
      </c>
      <c r="E78" s="6">
        <v>0</v>
      </c>
      <c r="F78" s="6">
        <f t="shared" si="6"/>
        <v>-60</v>
      </c>
      <c r="G78" s="7">
        <f>(E78*100)/D78</f>
        <v>0</v>
      </c>
      <c r="H78" s="8"/>
    </row>
    <row r="79" spans="1:8" s="1" customFormat="1" ht="14.25">
      <c r="A79" s="38" t="s">
        <v>59</v>
      </c>
      <c r="B79" s="38"/>
      <c r="C79" s="38"/>
      <c r="D79" s="12">
        <f>D80+D81+D82+D83</f>
        <v>616</v>
      </c>
      <c r="E79" s="12">
        <f>E80+E81+E82+E83</f>
        <v>3.6999999999999997</v>
      </c>
      <c r="F79" s="12">
        <f t="shared" si="6"/>
        <v>-612.3</v>
      </c>
      <c r="G79" s="13">
        <f>(E79*100)/D79</f>
        <v>0.6006493506493507</v>
      </c>
      <c r="H79" s="14"/>
    </row>
    <row r="80" spans="1:8" ht="15">
      <c r="A80" s="37" t="s">
        <v>10</v>
      </c>
      <c r="B80" s="37"/>
      <c r="C80" s="37"/>
      <c r="D80" s="6"/>
      <c r="E80" s="6"/>
      <c r="F80" s="6"/>
      <c r="G80" s="7"/>
      <c r="H80" s="8"/>
    </row>
    <row r="81" spans="1:8" ht="15">
      <c r="A81" s="30" t="s">
        <v>11</v>
      </c>
      <c r="B81" s="30"/>
      <c r="C81" s="30"/>
      <c r="D81" s="6"/>
      <c r="E81" s="6"/>
      <c r="F81" s="6"/>
      <c r="G81" s="7"/>
      <c r="H81" s="8"/>
    </row>
    <row r="82" spans="1:8" ht="15">
      <c r="A82" s="30" t="s">
        <v>12</v>
      </c>
      <c r="B82" s="30"/>
      <c r="C82" s="30"/>
      <c r="D82" s="6">
        <f>D72</f>
        <v>606</v>
      </c>
      <c r="E82" s="6">
        <f>E72</f>
        <v>0</v>
      </c>
      <c r="F82" s="6"/>
      <c r="G82" s="7"/>
      <c r="H82" s="8"/>
    </row>
    <row r="83" spans="1:8" ht="15">
      <c r="A83" s="30" t="s">
        <v>13</v>
      </c>
      <c r="B83" s="30"/>
      <c r="C83" s="30"/>
      <c r="D83" s="6">
        <f>D73</f>
        <v>10</v>
      </c>
      <c r="E83" s="6">
        <f>E73</f>
        <v>3.6999999999999997</v>
      </c>
      <c r="F83" s="6"/>
      <c r="G83" s="7"/>
      <c r="H83" s="8"/>
    </row>
    <row r="84" spans="1:8" ht="15">
      <c r="A84" s="30" t="s">
        <v>14</v>
      </c>
      <c r="B84" s="30"/>
      <c r="C84" s="30"/>
      <c r="D84" s="6"/>
      <c r="E84" s="6"/>
      <c r="F84" s="6"/>
      <c r="G84" s="7"/>
      <c r="H84" s="8"/>
    </row>
    <row r="85" spans="1:8" ht="63" customHeight="1">
      <c r="A85" s="11" t="s">
        <v>6</v>
      </c>
      <c r="B85" s="9" t="s">
        <v>62</v>
      </c>
      <c r="C85" s="11" t="s">
        <v>24</v>
      </c>
      <c r="D85" s="6">
        <f>D86</f>
        <v>2002</v>
      </c>
      <c r="E85" s="6">
        <f>E86</f>
        <v>0</v>
      </c>
      <c r="F85" s="6">
        <f>E85-D85</f>
        <v>-2002</v>
      </c>
      <c r="G85" s="7">
        <f>(E85*100)/D85</f>
        <v>0</v>
      </c>
      <c r="H85" s="8"/>
    </row>
    <row r="86" spans="1:8" ht="45">
      <c r="A86" s="5" t="s">
        <v>7</v>
      </c>
      <c r="B86" s="9" t="s">
        <v>63</v>
      </c>
      <c r="C86" s="11" t="s">
        <v>24</v>
      </c>
      <c r="D86" s="6">
        <v>2002</v>
      </c>
      <c r="E86" s="6">
        <v>0</v>
      </c>
      <c r="F86" s="6">
        <f>E86-D86</f>
        <v>-2002</v>
      </c>
      <c r="G86" s="7">
        <f>(E86*100)/D86</f>
        <v>0</v>
      </c>
      <c r="H86" s="8"/>
    </row>
    <row r="87" spans="1:8" s="1" customFormat="1" ht="15" customHeight="1">
      <c r="A87" s="38" t="s">
        <v>64</v>
      </c>
      <c r="B87" s="38"/>
      <c r="C87" s="38"/>
      <c r="D87" s="12">
        <f>D88+D89+D90+D91</f>
        <v>2002</v>
      </c>
      <c r="E87" s="12">
        <f>E88+E89+E90+E91</f>
        <v>0</v>
      </c>
      <c r="F87" s="12">
        <f>E87-D87</f>
        <v>-2002</v>
      </c>
      <c r="G87" s="13">
        <f>(E87*100)/D87</f>
        <v>0</v>
      </c>
      <c r="H87" s="14"/>
    </row>
    <row r="88" spans="1:8" ht="15">
      <c r="A88" s="37" t="s">
        <v>10</v>
      </c>
      <c r="B88" s="37"/>
      <c r="C88" s="37"/>
      <c r="D88" s="6"/>
      <c r="E88" s="6"/>
      <c r="F88" s="6"/>
      <c r="G88" s="7"/>
      <c r="H88" s="8"/>
    </row>
    <row r="89" spans="1:8" ht="15">
      <c r="A89" s="30" t="s">
        <v>11</v>
      </c>
      <c r="B89" s="30"/>
      <c r="C89" s="30"/>
      <c r="D89" s="6"/>
      <c r="E89" s="6"/>
      <c r="F89" s="6"/>
      <c r="G89" s="7"/>
      <c r="H89" s="8"/>
    </row>
    <row r="90" spans="1:8" ht="15">
      <c r="A90" s="30" t="s">
        <v>12</v>
      </c>
      <c r="B90" s="30"/>
      <c r="C90" s="30"/>
      <c r="D90" s="6">
        <f>D85</f>
        <v>2002</v>
      </c>
      <c r="E90" s="6">
        <f>E82</f>
        <v>0</v>
      </c>
      <c r="F90" s="6"/>
      <c r="G90" s="7"/>
      <c r="H90" s="8"/>
    </row>
    <row r="91" spans="1:8" ht="15">
      <c r="A91" s="30" t="s">
        <v>13</v>
      </c>
      <c r="B91" s="30"/>
      <c r="C91" s="30"/>
      <c r="D91" s="6"/>
      <c r="E91" s="6"/>
      <c r="F91" s="6"/>
      <c r="G91" s="7"/>
      <c r="H91" s="8"/>
    </row>
    <row r="92" spans="1:8" ht="15">
      <c r="A92" s="30" t="s">
        <v>14</v>
      </c>
      <c r="B92" s="30"/>
      <c r="C92" s="30"/>
      <c r="D92" s="6"/>
      <c r="E92" s="6"/>
      <c r="F92" s="6"/>
      <c r="G92" s="7"/>
      <c r="H92" s="8"/>
    </row>
    <row r="93" spans="1:8" ht="46.5" customHeight="1">
      <c r="A93" s="38" t="s">
        <v>55</v>
      </c>
      <c r="B93" s="38"/>
      <c r="C93" s="38"/>
      <c r="D93" s="12">
        <f>D94+D95+D96+D97</f>
        <v>60932.4</v>
      </c>
      <c r="E93" s="12">
        <f>E94+E95+E96+E97</f>
        <v>11033.5</v>
      </c>
      <c r="F93" s="12">
        <f>E93-D93</f>
        <v>-49898.9</v>
      </c>
      <c r="G93" s="13">
        <f>(E93*100)/D93</f>
        <v>18.107771891473174</v>
      </c>
      <c r="H93" s="14"/>
    </row>
    <row r="94" spans="1:8" ht="15">
      <c r="A94" s="37" t="s">
        <v>10</v>
      </c>
      <c r="B94" s="37"/>
      <c r="C94" s="37"/>
      <c r="D94" s="6"/>
      <c r="E94" s="6"/>
      <c r="F94" s="6"/>
      <c r="G94" s="7"/>
      <c r="H94" s="8"/>
    </row>
    <row r="95" spans="1:8" ht="15">
      <c r="A95" s="30" t="s">
        <v>11</v>
      </c>
      <c r="B95" s="30"/>
      <c r="C95" s="30"/>
      <c r="D95" s="6"/>
      <c r="E95" s="6"/>
      <c r="F95" s="6"/>
      <c r="G95" s="7"/>
      <c r="H95" s="8"/>
    </row>
    <row r="96" spans="1:8" ht="15">
      <c r="A96" s="30" t="s">
        <v>12</v>
      </c>
      <c r="B96" s="30"/>
      <c r="C96" s="30"/>
      <c r="D96" s="6">
        <f>D28+D47+D61+D69+D82+D90</f>
        <v>59757.4</v>
      </c>
      <c r="E96" s="6">
        <f>E28+E47+E61+E69+E82+E90</f>
        <v>10505.1</v>
      </c>
      <c r="F96" s="6">
        <f>E96-D96</f>
        <v>-49252.3</v>
      </c>
      <c r="G96" s="7">
        <f>E96*100/D96</f>
        <v>17.57958010221328</v>
      </c>
      <c r="H96" s="8"/>
    </row>
    <row r="97" spans="1:8" ht="15">
      <c r="A97" s="30" t="s">
        <v>13</v>
      </c>
      <c r="B97" s="30"/>
      <c r="C97" s="30"/>
      <c r="D97" s="6">
        <f>D29+D83+D48+D62</f>
        <v>1175</v>
      </c>
      <c r="E97" s="6">
        <f>E29+E83+E48+E62</f>
        <v>528.4000000000001</v>
      </c>
      <c r="F97" s="6">
        <f>E97-D97</f>
        <v>-646.5999999999999</v>
      </c>
      <c r="G97" s="7">
        <f>E97*100/D97</f>
        <v>44.970212765957456</v>
      </c>
      <c r="H97" s="8"/>
    </row>
    <row r="98" spans="1:8" ht="15">
      <c r="A98" s="30" t="s">
        <v>14</v>
      </c>
      <c r="B98" s="30"/>
      <c r="C98" s="30"/>
      <c r="D98" s="6"/>
      <c r="E98" s="6"/>
      <c r="F98" s="6"/>
      <c r="G98" s="7"/>
      <c r="H98" s="8"/>
    </row>
    <row r="102" spans="1:7" ht="12.75">
      <c r="A102" t="s">
        <v>65</v>
      </c>
      <c r="G102" t="s">
        <v>66</v>
      </c>
    </row>
  </sheetData>
  <sheetProtection/>
  <mergeCells count="83">
    <mergeCell ref="A71:C71"/>
    <mergeCell ref="A23:A24"/>
    <mergeCell ref="B23:B24"/>
    <mergeCell ref="A20:A21"/>
    <mergeCell ref="B20:B21"/>
    <mergeCell ref="A74:A75"/>
    <mergeCell ref="B74:B75"/>
    <mergeCell ref="A72:A73"/>
    <mergeCell ref="B72:B73"/>
    <mergeCell ref="A69:C69"/>
    <mergeCell ref="A70:C70"/>
    <mergeCell ref="A63:C63"/>
    <mergeCell ref="A66:C66"/>
    <mergeCell ref="A67:C67"/>
    <mergeCell ref="A68:C68"/>
    <mergeCell ref="A59:C59"/>
    <mergeCell ref="A60:C60"/>
    <mergeCell ref="A61:C61"/>
    <mergeCell ref="A62:C62"/>
    <mergeCell ref="A44:C44"/>
    <mergeCell ref="A45:C45"/>
    <mergeCell ref="A58:C58"/>
    <mergeCell ref="A13:A14"/>
    <mergeCell ref="B13:B14"/>
    <mergeCell ref="A27:C27"/>
    <mergeCell ref="A28:C28"/>
    <mergeCell ref="A29:C29"/>
    <mergeCell ref="A30:C30"/>
    <mergeCell ref="A38:A39"/>
    <mergeCell ref="A46:C46"/>
    <mergeCell ref="A47:C47"/>
    <mergeCell ref="A48:C48"/>
    <mergeCell ref="A49:C49"/>
    <mergeCell ref="H6:H11"/>
    <mergeCell ref="D6:E9"/>
    <mergeCell ref="A26:C26"/>
    <mergeCell ref="A25:C25"/>
    <mergeCell ref="F6:G9"/>
    <mergeCell ref="D10:D11"/>
    <mergeCell ref="E10:E11"/>
    <mergeCell ref="F10:F11"/>
    <mergeCell ref="G10:G11"/>
    <mergeCell ref="A18:A19"/>
    <mergeCell ref="B18:B19"/>
    <mergeCell ref="A31:A32"/>
    <mergeCell ref="B31:B32"/>
    <mergeCell ref="B6:B11"/>
    <mergeCell ref="C6:C11"/>
    <mergeCell ref="A6:A11"/>
    <mergeCell ref="A42:A43"/>
    <mergeCell ref="B42:B43"/>
    <mergeCell ref="B35:B36"/>
    <mergeCell ref="A35:A36"/>
    <mergeCell ref="A40:A41"/>
    <mergeCell ref="B40:B41"/>
    <mergeCell ref="B38:B39"/>
    <mergeCell ref="A98:C98"/>
    <mergeCell ref="A79:C79"/>
    <mergeCell ref="A80:C80"/>
    <mergeCell ref="A81:C81"/>
    <mergeCell ref="A82:C82"/>
    <mergeCell ref="A83:C83"/>
    <mergeCell ref="A84:C84"/>
    <mergeCell ref="A87:C87"/>
    <mergeCell ref="A88:C88"/>
    <mergeCell ref="A93:C93"/>
    <mergeCell ref="A90:C90"/>
    <mergeCell ref="A91:C91"/>
    <mergeCell ref="A92:C92"/>
    <mergeCell ref="A97:C97"/>
    <mergeCell ref="A94:C94"/>
    <mergeCell ref="A95:C95"/>
    <mergeCell ref="A96:C96"/>
    <mergeCell ref="B4:H4"/>
    <mergeCell ref="B2:H2"/>
    <mergeCell ref="B3:H3"/>
    <mergeCell ref="A89:C89"/>
    <mergeCell ref="A50:A51"/>
    <mergeCell ref="B50:B51"/>
    <mergeCell ref="A55:A56"/>
    <mergeCell ref="B55:B56"/>
    <mergeCell ref="A52:A53"/>
    <mergeCell ref="B52:B53"/>
  </mergeCells>
  <printOptions/>
  <pageMargins left="0.7874015748031497" right="0.7874015748031497" top="0.7874015748031497" bottom="0.7874015748031497" header="0.5118110236220472" footer="0.5118110236220472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421875" style="0" customWidth="1"/>
    <col min="2" max="2" width="46.140625" style="0" customWidth="1"/>
    <col min="3" max="3" width="15.7109375" style="0" customWidth="1"/>
    <col min="6" max="6" width="9.8515625" style="0" bestFit="1" customWidth="1"/>
    <col min="7" max="7" width="8.57421875" style="0" customWidth="1"/>
    <col min="8" max="8" width="19.8515625" style="0" customWidth="1"/>
  </cols>
  <sheetData>
    <row r="1" spans="1:8" ht="14.25">
      <c r="A1" s="2"/>
      <c r="B1" s="2"/>
      <c r="C1" s="2"/>
      <c r="D1" s="2"/>
      <c r="E1" s="2"/>
      <c r="F1" s="2"/>
      <c r="G1" s="2"/>
      <c r="H1" s="2"/>
    </row>
    <row r="2" spans="1:8" ht="15">
      <c r="A2" s="3"/>
      <c r="B2" s="29" t="s">
        <v>0</v>
      </c>
      <c r="C2" s="29"/>
      <c r="D2" s="29"/>
      <c r="E2" s="29"/>
      <c r="F2" s="29"/>
      <c r="G2" s="29"/>
      <c r="H2" s="29"/>
    </row>
    <row r="3" spans="1:8" ht="15" customHeight="1">
      <c r="A3" s="3"/>
      <c r="B3" s="29" t="s">
        <v>69</v>
      </c>
      <c r="C3" s="29"/>
      <c r="D3" s="29"/>
      <c r="E3" s="29"/>
      <c r="F3" s="29"/>
      <c r="G3" s="29"/>
      <c r="H3" s="29"/>
    </row>
    <row r="4" spans="1:8" ht="15" customHeight="1">
      <c r="A4" s="3"/>
      <c r="B4" s="28" t="s">
        <v>20</v>
      </c>
      <c r="C4" s="28"/>
      <c r="D4" s="28"/>
      <c r="E4" s="28"/>
      <c r="F4" s="28"/>
      <c r="G4" s="28"/>
      <c r="H4" s="28"/>
    </row>
    <row r="5" spans="1:8" ht="15" customHeight="1">
      <c r="A5" s="3"/>
      <c r="B5" s="4"/>
      <c r="C5" s="4"/>
      <c r="D5" s="4"/>
      <c r="E5" s="4"/>
      <c r="F5" s="4"/>
      <c r="G5" s="4"/>
      <c r="H5" s="2"/>
    </row>
    <row r="6" spans="1:8" ht="24" customHeight="1">
      <c r="A6" s="39" t="s">
        <v>18</v>
      </c>
      <c r="B6" s="39" t="s">
        <v>16</v>
      </c>
      <c r="C6" s="39" t="s">
        <v>17</v>
      </c>
      <c r="D6" s="39" t="s">
        <v>19</v>
      </c>
      <c r="E6" s="39"/>
      <c r="F6" s="39" t="s">
        <v>1</v>
      </c>
      <c r="G6" s="39"/>
      <c r="H6" s="39" t="s">
        <v>22</v>
      </c>
    </row>
    <row r="7" spans="1:8" ht="9.75" customHeight="1">
      <c r="A7" s="39"/>
      <c r="B7" s="39"/>
      <c r="C7" s="39"/>
      <c r="D7" s="39"/>
      <c r="E7" s="39"/>
      <c r="F7" s="39"/>
      <c r="G7" s="39"/>
      <c r="H7" s="39"/>
    </row>
    <row r="8" spans="1:8" ht="6.75" customHeight="1">
      <c r="A8" s="39"/>
      <c r="B8" s="39"/>
      <c r="C8" s="39"/>
      <c r="D8" s="39"/>
      <c r="E8" s="39"/>
      <c r="F8" s="39"/>
      <c r="G8" s="39"/>
      <c r="H8" s="39"/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15" customHeight="1">
      <c r="A10" s="39"/>
      <c r="B10" s="39"/>
      <c r="C10" s="39"/>
      <c r="D10" s="39" t="s">
        <v>2</v>
      </c>
      <c r="E10" s="39" t="s">
        <v>3</v>
      </c>
      <c r="F10" s="39" t="s">
        <v>4</v>
      </c>
      <c r="G10" s="39" t="s">
        <v>5</v>
      </c>
      <c r="H10" s="39"/>
    </row>
    <row r="11" spans="1:8" ht="18.75" customHeight="1">
      <c r="A11" s="39"/>
      <c r="B11" s="39"/>
      <c r="C11" s="39"/>
      <c r="D11" s="39"/>
      <c r="E11" s="39"/>
      <c r="F11" s="39"/>
      <c r="G11" s="39"/>
      <c r="H11" s="39"/>
    </row>
    <row r="12" spans="1: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24.75" customHeight="1">
      <c r="A13" s="31" t="s">
        <v>6</v>
      </c>
      <c r="B13" s="33" t="s">
        <v>25</v>
      </c>
      <c r="C13" s="5" t="s">
        <v>24</v>
      </c>
      <c r="D13" s="6">
        <f>D15+D16+D17+D18+D20+D22+D23</f>
        <v>15788.1</v>
      </c>
      <c r="E13" s="6">
        <f>E15+E16+E17+E18+E20+E22+E23</f>
        <v>8694.5</v>
      </c>
      <c r="F13" s="6">
        <f aca="true" t="shared" si="0" ref="F13:F25">E13-D13</f>
        <v>-7093.6</v>
      </c>
      <c r="G13" s="7">
        <f aca="true" t="shared" si="1" ref="G13:G24">E13*100/D13</f>
        <v>55.06995775299117</v>
      </c>
      <c r="H13" s="8"/>
    </row>
    <row r="14" spans="1:8" ht="22.5" customHeight="1">
      <c r="A14" s="32"/>
      <c r="B14" s="34"/>
      <c r="C14" s="5" t="s">
        <v>40</v>
      </c>
      <c r="D14" s="6">
        <f>D21+D24+D19</f>
        <v>627.5</v>
      </c>
      <c r="E14" s="6">
        <f>E21+E24+E19</f>
        <v>275.3</v>
      </c>
      <c r="F14" s="6">
        <f t="shared" si="0"/>
        <v>-352.2</v>
      </c>
      <c r="G14" s="7">
        <f t="shared" si="1"/>
        <v>43.87250996015936</v>
      </c>
      <c r="H14" s="8"/>
    </row>
    <row r="15" spans="1:8" ht="20.25" customHeight="1">
      <c r="A15" s="5" t="s">
        <v>7</v>
      </c>
      <c r="B15" s="9" t="s">
        <v>28</v>
      </c>
      <c r="C15" s="5" t="s">
        <v>24</v>
      </c>
      <c r="D15" s="6">
        <v>300</v>
      </c>
      <c r="E15" s="6">
        <v>104.8</v>
      </c>
      <c r="F15" s="6">
        <f t="shared" si="0"/>
        <v>-195.2</v>
      </c>
      <c r="G15" s="7">
        <f t="shared" si="1"/>
        <v>34.93333333333333</v>
      </c>
      <c r="H15" s="8"/>
    </row>
    <row r="16" spans="1:8" ht="22.5" customHeight="1">
      <c r="A16" s="5" t="s">
        <v>8</v>
      </c>
      <c r="B16" s="9" t="s">
        <v>29</v>
      </c>
      <c r="C16" s="5" t="s">
        <v>24</v>
      </c>
      <c r="D16" s="6">
        <v>60</v>
      </c>
      <c r="E16" s="6">
        <v>37.5</v>
      </c>
      <c r="F16" s="6">
        <f t="shared" si="0"/>
        <v>-22.5</v>
      </c>
      <c r="G16" s="7">
        <f t="shared" si="1"/>
        <v>62.5</v>
      </c>
      <c r="H16" s="8"/>
    </row>
    <row r="17" spans="1:8" ht="20.25" customHeight="1">
      <c r="A17" s="5" t="s">
        <v>32</v>
      </c>
      <c r="B17" s="9" t="s">
        <v>33</v>
      </c>
      <c r="C17" s="5" t="s">
        <v>24</v>
      </c>
      <c r="D17" s="6">
        <v>240</v>
      </c>
      <c r="E17" s="6">
        <v>7.4</v>
      </c>
      <c r="F17" s="6">
        <f t="shared" si="0"/>
        <v>-232.6</v>
      </c>
      <c r="G17" s="7">
        <f t="shared" si="1"/>
        <v>3.0833333333333335</v>
      </c>
      <c r="H17" s="8"/>
    </row>
    <row r="18" spans="1:8" ht="20.25" customHeight="1">
      <c r="A18" s="35" t="s">
        <v>30</v>
      </c>
      <c r="B18" s="33" t="s">
        <v>34</v>
      </c>
      <c r="C18" s="5" t="s">
        <v>24</v>
      </c>
      <c r="D18" s="6">
        <v>196.4</v>
      </c>
      <c r="E18" s="6">
        <v>289.2</v>
      </c>
      <c r="F18" s="6">
        <f t="shared" si="0"/>
        <v>92.79999999999998</v>
      </c>
      <c r="G18" s="7">
        <f t="shared" si="1"/>
        <v>147.25050916496946</v>
      </c>
      <c r="H18" s="8"/>
    </row>
    <row r="19" spans="1:8" ht="19.5" customHeight="1">
      <c r="A19" s="36"/>
      <c r="B19" s="34"/>
      <c r="C19" s="5" t="s">
        <v>40</v>
      </c>
      <c r="D19" s="6">
        <v>68.6</v>
      </c>
      <c r="E19" s="6">
        <v>35.5</v>
      </c>
      <c r="F19" s="6">
        <f t="shared" si="0"/>
        <v>-33.099999999999994</v>
      </c>
      <c r="G19" s="7">
        <f t="shared" si="1"/>
        <v>51.74927113702624</v>
      </c>
      <c r="H19" s="8"/>
    </row>
    <row r="20" spans="1:8" ht="24.75" customHeight="1">
      <c r="A20" s="35" t="s">
        <v>31</v>
      </c>
      <c r="B20" s="33" t="s">
        <v>35</v>
      </c>
      <c r="C20" s="5" t="s">
        <v>24</v>
      </c>
      <c r="D20" s="6">
        <v>246.1</v>
      </c>
      <c r="E20" s="6">
        <v>55.5</v>
      </c>
      <c r="F20" s="6">
        <f t="shared" si="0"/>
        <v>-190.6</v>
      </c>
      <c r="G20" s="7">
        <f t="shared" si="1"/>
        <v>22.55180820804551</v>
      </c>
      <c r="H20" s="8"/>
    </row>
    <row r="21" spans="1:8" ht="22.5" customHeight="1">
      <c r="A21" s="36"/>
      <c r="B21" s="34"/>
      <c r="C21" s="5" t="s">
        <v>40</v>
      </c>
      <c r="D21" s="6">
        <v>23.9</v>
      </c>
      <c r="E21" s="6">
        <v>17.9</v>
      </c>
      <c r="F21" s="6">
        <f t="shared" si="0"/>
        <v>-6</v>
      </c>
      <c r="G21" s="7">
        <f t="shared" si="1"/>
        <v>74.89539748953975</v>
      </c>
      <c r="H21" s="8"/>
    </row>
    <row r="22" spans="1:8" ht="33" customHeight="1">
      <c r="A22" s="5" t="s">
        <v>36</v>
      </c>
      <c r="B22" s="10" t="s">
        <v>37</v>
      </c>
      <c r="C22" s="5" t="s">
        <v>24</v>
      </c>
      <c r="D22" s="6">
        <v>365</v>
      </c>
      <c r="E22" s="6">
        <v>4.9</v>
      </c>
      <c r="F22" s="6">
        <f t="shared" si="0"/>
        <v>-360.1</v>
      </c>
      <c r="G22" s="7">
        <f t="shared" si="1"/>
        <v>1.3424657534246578</v>
      </c>
      <c r="H22" s="8"/>
    </row>
    <row r="23" spans="1:8" ht="23.25" customHeight="1">
      <c r="A23" s="35" t="s">
        <v>38</v>
      </c>
      <c r="B23" s="33" t="s">
        <v>39</v>
      </c>
      <c r="C23" s="5" t="s">
        <v>24</v>
      </c>
      <c r="D23" s="6">
        <v>14380.6</v>
      </c>
      <c r="E23" s="6">
        <v>8195.2</v>
      </c>
      <c r="F23" s="6">
        <f t="shared" si="0"/>
        <v>-6185.4</v>
      </c>
      <c r="G23" s="7">
        <f t="shared" si="1"/>
        <v>56.987886458145006</v>
      </c>
      <c r="H23" s="8"/>
    </row>
    <row r="24" spans="1:8" ht="26.25" customHeight="1">
      <c r="A24" s="36"/>
      <c r="B24" s="34"/>
      <c r="C24" s="5" t="s">
        <v>40</v>
      </c>
      <c r="D24" s="6">
        <v>535</v>
      </c>
      <c r="E24" s="6">
        <v>221.9</v>
      </c>
      <c r="F24" s="6">
        <f t="shared" si="0"/>
        <v>-313.1</v>
      </c>
      <c r="G24" s="7">
        <f t="shared" si="1"/>
        <v>41.47663551401869</v>
      </c>
      <c r="H24" s="8"/>
    </row>
    <row r="25" spans="1:8" s="1" customFormat="1" ht="15.75" customHeight="1">
      <c r="A25" s="38" t="s">
        <v>9</v>
      </c>
      <c r="B25" s="38"/>
      <c r="C25" s="38"/>
      <c r="D25" s="12">
        <f>D26+D27+D28+D29</f>
        <v>16415.6</v>
      </c>
      <c r="E25" s="12">
        <f>E26+E27+E28+E29</f>
        <v>8969.8</v>
      </c>
      <c r="F25" s="12">
        <f t="shared" si="0"/>
        <v>-7445.799999999999</v>
      </c>
      <c r="G25" s="13">
        <f>(E25*100)/D25</f>
        <v>54.641925972855084</v>
      </c>
      <c r="H25" s="14"/>
    </row>
    <row r="26" spans="1:8" ht="17.25" customHeight="1">
      <c r="A26" s="37" t="s">
        <v>10</v>
      </c>
      <c r="B26" s="37"/>
      <c r="C26" s="37"/>
      <c r="D26" s="6"/>
      <c r="E26" s="6"/>
      <c r="F26" s="6"/>
      <c r="G26" s="7"/>
      <c r="H26" s="8"/>
    </row>
    <row r="27" spans="1:8" ht="15">
      <c r="A27" s="30" t="s">
        <v>11</v>
      </c>
      <c r="B27" s="30"/>
      <c r="C27" s="30"/>
      <c r="D27" s="6"/>
      <c r="E27" s="6"/>
      <c r="F27" s="6"/>
      <c r="G27" s="7"/>
      <c r="H27" s="8"/>
    </row>
    <row r="28" spans="1:8" ht="15.75" customHeight="1">
      <c r="A28" s="30" t="s">
        <v>12</v>
      </c>
      <c r="B28" s="30"/>
      <c r="C28" s="30"/>
      <c r="D28" s="6">
        <f>D13</f>
        <v>15788.1</v>
      </c>
      <c r="E28" s="6">
        <f>E13</f>
        <v>8694.5</v>
      </c>
      <c r="F28" s="6"/>
      <c r="G28" s="7"/>
      <c r="H28" s="8"/>
    </row>
    <row r="29" spans="1:8" ht="15">
      <c r="A29" s="30" t="s">
        <v>13</v>
      </c>
      <c r="B29" s="30"/>
      <c r="C29" s="30"/>
      <c r="D29" s="6">
        <f>D14</f>
        <v>627.5</v>
      </c>
      <c r="E29" s="6">
        <f>E14</f>
        <v>275.3</v>
      </c>
      <c r="F29" s="6"/>
      <c r="G29" s="7"/>
      <c r="H29" s="8"/>
    </row>
    <row r="30" spans="1:8" ht="16.5" customHeight="1">
      <c r="A30" s="30" t="s">
        <v>14</v>
      </c>
      <c r="B30" s="30"/>
      <c r="C30" s="30"/>
      <c r="D30" s="6"/>
      <c r="E30" s="6"/>
      <c r="F30" s="6"/>
      <c r="G30" s="7"/>
      <c r="H30" s="8"/>
    </row>
    <row r="31" spans="1:8" ht="20.25" customHeight="1">
      <c r="A31" s="35" t="s">
        <v>15</v>
      </c>
      <c r="B31" s="33" t="s">
        <v>43</v>
      </c>
      <c r="C31" s="11" t="s">
        <v>24</v>
      </c>
      <c r="D31" s="6">
        <f>D33+D34+D35+D37+D38+D40+D42</f>
        <v>22603</v>
      </c>
      <c r="E31" s="6">
        <f>E33+E34+E35+E37+E38+E40+E42</f>
        <v>8475.5</v>
      </c>
      <c r="F31" s="6">
        <f aca="true" t="shared" si="2" ref="F31:F44">E31-D31</f>
        <v>-14127.5</v>
      </c>
      <c r="G31" s="7">
        <f aca="true" t="shared" si="3" ref="G31:G43">E31*100/D31</f>
        <v>37.49723488032562</v>
      </c>
      <c r="H31" s="8"/>
    </row>
    <row r="32" spans="1:8" ht="18.75" customHeight="1">
      <c r="A32" s="36"/>
      <c r="B32" s="34"/>
      <c r="C32" s="11" t="s">
        <v>40</v>
      </c>
      <c r="D32" s="6">
        <f>D43+D36+D41+D39</f>
        <v>347</v>
      </c>
      <c r="E32" s="6">
        <f>E43+E36+E41+E39</f>
        <v>173.9</v>
      </c>
      <c r="F32" s="6">
        <f t="shared" si="2"/>
        <v>-173.1</v>
      </c>
      <c r="G32" s="7">
        <f t="shared" si="3"/>
        <v>50.11527377521614</v>
      </c>
      <c r="H32" s="8"/>
    </row>
    <row r="33" spans="1:8" ht="20.25" customHeight="1">
      <c r="A33" s="5" t="s">
        <v>7</v>
      </c>
      <c r="B33" s="9" t="s">
        <v>44</v>
      </c>
      <c r="C33" s="11" t="s">
        <v>24</v>
      </c>
      <c r="D33" s="6">
        <v>30</v>
      </c>
      <c r="E33" s="6">
        <v>27.9</v>
      </c>
      <c r="F33" s="6">
        <f t="shared" si="2"/>
        <v>-2.1000000000000014</v>
      </c>
      <c r="G33" s="7">
        <f t="shared" si="3"/>
        <v>93</v>
      </c>
      <c r="H33" s="8"/>
    </row>
    <row r="34" spans="1:8" ht="32.25" customHeight="1">
      <c r="A34" s="5" t="s">
        <v>8</v>
      </c>
      <c r="B34" s="9" t="s">
        <v>45</v>
      </c>
      <c r="C34" s="11" t="s">
        <v>24</v>
      </c>
      <c r="D34" s="6">
        <v>30</v>
      </c>
      <c r="E34" s="6">
        <v>7.9</v>
      </c>
      <c r="F34" s="6">
        <f t="shared" si="2"/>
        <v>-22.1</v>
      </c>
      <c r="G34" s="7">
        <f t="shared" si="3"/>
        <v>26.333333333333332</v>
      </c>
      <c r="H34" s="8"/>
    </row>
    <row r="35" spans="1:8" ht="18.75" customHeight="1">
      <c r="A35" s="35" t="s">
        <v>32</v>
      </c>
      <c r="B35" s="33" t="s">
        <v>33</v>
      </c>
      <c r="C35" s="11" t="s">
        <v>24</v>
      </c>
      <c r="D35" s="6">
        <v>820</v>
      </c>
      <c r="E35" s="6">
        <v>227.5</v>
      </c>
      <c r="F35" s="6">
        <f t="shared" si="2"/>
        <v>-592.5</v>
      </c>
      <c r="G35" s="7">
        <f t="shared" si="3"/>
        <v>27.74390243902439</v>
      </c>
      <c r="H35" s="8"/>
    </row>
    <row r="36" spans="1:8" ht="18" customHeight="1">
      <c r="A36" s="36"/>
      <c r="B36" s="34"/>
      <c r="C36" s="11" t="s">
        <v>40</v>
      </c>
      <c r="D36" s="6">
        <v>80</v>
      </c>
      <c r="E36" s="6">
        <v>17.5</v>
      </c>
      <c r="F36" s="6">
        <f t="shared" si="2"/>
        <v>-62.5</v>
      </c>
      <c r="G36" s="7">
        <f t="shared" si="3"/>
        <v>21.875</v>
      </c>
      <c r="H36" s="8"/>
    </row>
    <row r="37" spans="1:8" ht="60">
      <c r="A37" s="5" t="s">
        <v>30</v>
      </c>
      <c r="B37" s="9" t="s">
        <v>46</v>
      </c>
      <c r="C37" s="11" t="s">
        <v>24</v>
      </c>
      <c r="D37" s="6">
        <v>88</v>
      </c>
      <c r="E37" s="6">
        <v>33.4</v>
      </c>
      <c r="F37" s="6">
        <f t="shared" si="2"/>
        <v>-54.6</v>
      </c>
      <c r="G37" s="7">
        <f t="shared" si="3"/>
        <v>37.95454545454545</v>
      </c>
      <c r="H37" s="8"/>
    </row>
    <row r="38" spans="1:8" ht="21.75" customHeight="1">
      <c r="A38" s="35" t="s">
        <v>31</v>
      </c>
      <c r="B38" s="33" t="s">
        <v>47</v>
      </c>
      <c r="C38" s="11" t="s">
        <v>24</v>
      </c>
      <c r="D38" s="6">
        <v>300</v>
      </c>
      <c r="E38" s="15">
        <v>40.2</v>
      </c>
      <c r="F38" s="6">
        <f t="shared" si="2"/>
        <v>-259.8</v>
      </c>
      <c r="G38" s="7">
        <f t="shared" si="3"/>
        <v>13.400000000000002</v>
      </c>
      <c r="H38" s="8"/>
    </row>
    <row r="39" spans="1:8" ht="19.5" customHeight="1">
      <c r="A39" s="36"/>
      <c r="B39" s="34"/>
      <c r="C39" s="11" t="s">
        <v>40</v>
      </c>
      <c r="D39" s="6">
        <v>30</v>
      </c>
      <c r="E39" s="15">
        <v>0</v>
      </c>
      <c r="F39" s="6">
        <f t="shared" si="2"/>
        <v>-30</v>
      </c>
      <c r="G39" s="7">
        <f t="shared" si="3"/>
        <v>0</v>
      </c>
      <c r="H39" s="8"/>
    </row>
    <row r="40" spans="1:8" ht="18.75" customHeight="1">
      <c r="A40" s="35" t="s">
        <v>36</v>
      </c>
      <c r="B40" s="33" t="s">
        <v>48</v>
      </c>
      <c r="C40" s="11" t="s">
        <v>24</v>
      </c>
      <c r="D40" s="6">
        <v>55</v>
      </c>
      <c r="E40" s="6">
        <v>0</v>
      </c>
      <c r="F40" s="6">
        <f t="shared" si="2"/>
        <v>-55</v>
      </c>
      <c r="G40" s="7">
        <f t="shared" si="3"/>
        <v>0</v>
      </c>
      <c r="H40" s="8"/>
    </row>
    <row r="41" spans="1:8" ht="17.25" customHeight="1">
      <c r="A41" s="36"/>
      <c r="B41" s="34"/>
      <c r="C41" s="11" t="s">
        <v>40</v>
      </c>
      <c r="D41" s="6">
        <v>35</v>
      </c>
      <c r="E41" s="6">
        <v>0</v>
      </c>
      <c r="F41" s="6">
        <f t="shared" si="2"/>
        <v>-35</v>
      </c>
      <c r="G41" s="7">
        <f t="shared" si="3"/>
        <v>0</v>
      </c>
      <c r="H41" s="8"/>
    </row>
    <row r="42" spans="1:8" ht="18.75" customHeight="1">
      <c r="A42" s="35" t="s">
        <v>38</v>
      </c>
      <c r="B42" s="33" t="s">
        <v>49</v>
      </c>
      <c r="C42" s="11" t="s">
        <v>24</v>
      </c>
      <c r="D42" s="6">
        <v>21280</v>
      </c>
      <c r="E42" s="6">
        <v>8138.6</v>
      </c>
      <c r="F42" s="6">
        <f t="shared" si="2"/>
        <v>-13141.4</v>
      </c>
      <c r="G42" s="7">
        <f t="shared" si="3"/>
        <v>38.2453007518797</v>
      </c>
      <c r="H42" s="8"/>
    </row>
    <row r="43" spans="1:8" ht="16.5" customHeight="1">
      <c r="A43" s="36"/>
      <c r="B43" s="34"/>
      <c r="C43" s="11" t="s">
        <v>40</v>
      </c>
      <c r="D43" s="6">
        <v>202</v>
      </c>
      <c r="E43" s="6">
        <v>156.4</v>
      </c>
      <c r="F43" s="6">
        <f t="shared" si="2"/>
        <v>-45.599999999999994</v>
      </c>
      <c r="G43" s="7">
        <f t="shared" si="3"/>
        <v>77.42574257425743</v>
      </c>
      <c r="H43" s="8"/>
    </row>
    <row r="44" spans="1:8" s="1" customFormat="1" ht="16.5" customHeight="1">
      <c r="A44" s="40" t="s">
        <v>41</v>
      </c>
      <c r="B44" s="40"/>
      <c r="C44" s="40"/>
      <c r="D44" s="12">
        <f>D45+D46+D47+D48</f>
        <v>22950</v>
      </c>
      <c r="E44" s="12">
        <f>E45+E46+E47+E48</f>
        <v>8649.4</v>
      </c>
      <c r="F44" s="12">
        <f t="shared" si="2"/>
        <v>-14300.6</v>
      </c>
      <c r="G44" s="13">
        <f>(E44*100)/D44</f>
        <v>37.6880174291939</v>
      </c>
      <c r="H44" s="14"/>
    </row>
    <row r="45" spans="1:8" ht="16.5" customHeight="1">
      <c r="A45" s="37" t="s">
        <v>10</v>
      </c>
      <c r="B45" s="37"/>
      <c r="C45" s="37"/>
      <c r="D45" s="6"/>
      <c r="E45" s="6"/>
      <c r="F45" s="6"/>
      <c r="G45" s="7"/>
      <c r="H45" s="8"/>
    </row>
    <row r="46" spans="1:8" ht="16.5" customHeight="1">
      <c r="A46" s="30" t="s">
        <v>11</v>
      </c>
      <c r="B46" s="30"/>
      <c r="C46" s="30"/>
      <c r="D46" s="6"/>
      <c r="E46" s="6"/>
      <c r="F46" s="6"/>
      <c r="G46" s="7"/>
      <c r="H46" s="8"/>
    </row>
    <row r="47" spans="1:8" ht="17.25" customHeight="1">
      <c r="A47" s="30" t="s">
        <v>12</v>
      </c>
      <c r="B47" s="30"/>
      <c r="C47" s="30"/>
      <c r="D47" s="6">
        <f>D31</f>
        <v>22603</v>
      </c>
      <c r="E47" s="6">
        <f>E31</f>
        <v>8475.5</v>
      </c>
      <c r="F47" s="6"/>
      <c r="G47" s="7"/>
      <c r="H47" s="8"/>
    </row>
    <row r="48" spans="1:8" ht="15">
      <c r="A48" s="30" t="s">
        <v>13</v>
      </c>
      <c r="B48" s="30"/>
      <c r="C48" s="30"/>
      <c r="D48" s="6">
        <f>D32</f>
        <v>347</v>
      </c>
      <c r="E48" s="6">
        <f>E32</f>
        <v>173.9</v>
      </c>
      <c r="F48" s="6"/>
      <c r="G48" s="7"/>
      <c r="H48" s="8"/>
    </row>
    <row r="49" spans="1:8" ht="17.25" customHeight="1">
      <c r="A49" s="30" t="s">
        <v>14</v>
      </c>
      <c r="B49" s="30"/>
      <c r="C49" s="30"/>
      <c r="D49" s="6"/>
      <c r="E49" s="6"/>
      <c r="F49" s="6"/>
      <c r="G49" s="7"/>
      <c r="H49" s="8"/>
    </row>
    <row r="50" spans="1:8" ht="33.75" customHeight="1">
      <c r="A50" s="31" t="s">
        <v>6</v>
      </c>
      <c r="B50" s="33" t="s">
        <v>50</v>
      </c>
      <c r="C50" s="11" t="s">
        <v>24</v>
      </c>
      <c r="D50" s="6">
        <f>D52+D54+D55+D57</f>
        <v>14447.5</v>
      </c>
      <c r="E50" s="6">
        <f>E52+E54+E55+E57</f>
        <v>7418</v>
      </c>
      <c r="F50" s="6">
        <f aca="true" t="shared" si="4" ref="F50:F58">E50-D50</f>
        <v>-7029.5</v>
      </c>
      <c r="G50" s="7">
        <f aca="true" t="shared" si="5" ref="G50:G57">E50*100/D50</f>
        <v>51.344523273922825</v>
      </c>
      <c r="H50" s="8"/>
    </row>
    <row r="51" spans="1:8" ht="28.5" customHeight="1">
      <c r="A51" s="32"/>
      <c r="B51" s="34"/>
      <c r="C51" s="11" t="s">
        <v>40</v>
      </c>
      <c r="D51" s="6">
        <f>D56+D53</f>
        <v>270</v>
      </c>
      <c r="E51" s="6">
        <f>E56+E53</f>
        <v>86.9</v>
      </c>
      <c r="F51" s="6">
        <f t="shared" si="4"/>
        <v>-183.1</v>
      </c>
      <c r="G51" s="7">
        <f t="shared" si="5"/>
        <v>32.18518518518518</v>
      </c>
      <c r="H51" s="8"/>
    </row>
    <row r="52" spans="1:8" ht="20.25" customHeight="1">
      <c r="A52" s="35" t="s">
        <v>7</v>
      </c>
      <c r="B52" s="33" t="s">
        <v>51</v>
      </c>
      <c r="C52" s="11" t="s">
        <v>24</v>
      </c>
      <c r="D52" s="6">
        <v>316.6</v>
      </c>
      <c r="E52" s="6">
        <v>63.2</v>
      </c>
      <c r="F52" s="6">
        <f t="shared" si="4"/>
        <v>-253.40000000000003</v>
      </c>
      <c r="G52" s="7">
        <f t="shared" si="5"/>
        <v>19.96209728363866</v>
      </c>
      <c r="H52" s="8"/>
    </row>
    <row r="53" spans="1:8" ht="18.75" customHeight="1">
      <c r="A53" s="36"/>
      <c r="B53" s="34"/>
      <c r="C53" s="11" t="s">
        <v>40</v>
      </c>
      <c r="D53" s="6">
        <v>33.4</v>
      </c>
      <c r="E53" s="6">
        <v>0</v>
      </c>
      <c r="F53" s="6">
        <f t="shared" si="4"/>
        <v>-33.4</v>
      </c>
      <c r="G53" s="7">
        <f t="shared" si="5"/>
        <v>0</v>
      </c>
      <c r="H53" s="8"/>
    </row>
    <row r="54" spans="1:8" ht="30">
      <c r="A54" s="5" t="s">
        <v>8</v>
      </c>
      <c r="B54" s="9" t="s">
        <v>52</v>
      </c>
      <c r="C54" s="11" t="s">
        <v>24</v>
      </c>
      <c r="D54" s="6">
        <v>140</v>
      </c>
      <c r="E54" s="6">
        <v>26</v>
      </c>
      <c r="F54" s="6">
        <f t="shared" si="4"/>
        <v>-114</v>
      </c>
      <c r="G54" s="7">
        <f t="shared" si="5"/>
        <v>18.571428571428573</v>
      </c>
      <c r="H54" s="8"/>
    </row>
    <row r="55" spans="1:8" ht="19.5" customHeight="1">
      <c r="A55" s="35" t="s">
        <v>32</v>
      </c>
      <c r="B55" s="33" t="s">
        <v>53</v>
      </c>
      <c r="C55" s="11" t="s">
        <v>24</v>
      </c>
      <c r="D55" s="6">
        <v>3309.4</v>
      </c>
      <c r="E55" s="6">
        <v>603.2</v>
      </c>
      <c r="F55" s="6">
        <f t="shared" si="4"/>
        <v>-2706.2</v>
      </c>
      <c r="G55" s="7">
        <f t="shared" si="5"/>
        <v>18.226868918837255</v>
      </c>
      <c r="H55" s="8"/>
    </row>
    <row r="56" spans="1:8" ht="18.75" customHeight="1">
      <c r="A56" s="36"/>
      <c r="B56" s="34"/>
      <c r="C56" s="11" t="s">
        <v>40</v>
      </c>
      <c r="D56" s="6">
        <v>236.6</v>
      </c>
      <c r="E56" s="6">
        <v>86.9</v>
      </c>
      <c r="F56" s="6">
        <f t="shared" si="4"/>
        <v>-149.7</v>
      </c>
      <c r="G56" s="7">
        <f t="shared" si="5"/>
        <v>36.72865595942519</v>
      </c>
      <c r="H56" s="8"/>
    </row>
    <row r="57" spans="1:8" ht="33.75" customHeight="1">
      <c r="A57" s="5" t="s">
        <v>30</v>
      </c>
      <c r="B57" s="9" t="s">
        <v>54</v>
      </c>
      <c r="C57" s="11" t="s">
        <v>24</v>
      </c>
      <c r="D57" s="6">
        <v>10681.5</v>
      </c>
      <c r="E57" s="6">
        <v>6725.6</v>
      </c>
      <c r="F57" s="6">
        <f t="shared" si="4"/>
        <v>-3955.8999999999996</v>
      </c>
      <c r="G57" s="7">
        <f t="shared" si="5"/>
        <v>62.96493938117305</v>
      </c>
      <c r="H57" s="8"/>
    </row>
    <row r="58" spans="1:8" s="1" customFormat="1" ht="14.25">
      <c r="A58" s="38" t="s">
        <v>42</v>
      </c>
      <c r="B58" s="38"/>
      <c r="C58" s="38"/>
      <c r="D58" s="12">
        <f>D59+D60+D61+D62</f>
        <v>14717.5</v>
      </c>
      <c r="E58" s="12">
        <f>E59+E60+E61+E62</f>
        <v>7504.9</v>
      </c>
      <c r="F58" s="12">
        <f t="shared" si="4"/>
        <v>-7212.6</v>
      </c>
      <c r="G58" s="13">
        <f>(E58*100)/D58</f>
        <v>50.99303550195346</v>
      </c>
      <c r="H58" s="14"/>
    </row>
    <row r="59" spans="1:8" ht="15">
      <c r="A59" s="37" t="s">
        <v>10</v>
      </c>
      <c r="B59" s="37"/>
      <c r="C59" s="37"/>
      <c r="D59" s="6"/>
      <c r="E59" s="6"/>
      <c r="F59" s="6"/>
      <c r="G59" s="7"/>
      <c r="H59" s="8"/>
    </row>
    <row r="60" spans="1:8" ht="15">
      <c r="A60" s="30" t="s">
        <v>11</v>
      </c>
      <c r="B60" s="30"/>
      <c r="C60" s="30"/>
      <c r="D60" s="6"/>
      <c r="E60" s="6"/>
      <c r="F60" s="6"/>
      <c r="G60" s="7"/>
      <c r="H60" s="8"/>
    </row>
    <row r="61" spans="1:8" ht="15">
      <c r="A61" s="30" t="s">
        <v>12</v>
      </c>
      <c r="B61" s="30"/>
      <c r="C61" s="30"/>
      <c r="D61" s="6">
        <f>D50</f>
        <v>14447.5</v>
      </c>
      <c r="E61" s="6">
        <f>E50</f>
        <v>7418</v>
      </c>
      <c r="F61" s="6"/>
      <c r="G61" s="7"/>
      <c r="H61" s="8"/>
    </row>
    <row r="62" spans="1:8" ht="15">
      <c r="A62" s="30" t="s">
        <v>13</v>
      </c>
      <c r="B62" s="30"/>
      <c r="C62" s="30"/>
      <c r="D62" s="6">
        <v>270</v>
      </c>
      <c r="E62" s="6">
        <f>E51</f>
        <v>86.9</v>
      </c>
      <c r="F62" s="6"/>
      <c r="G62" s="7"/>
      <c r="H62" s="8"/>
    </row>
    <row r="63" spans="1:8" ht="15">
      <c r="A63" s="30" t="s">
        <v>14</v>
      </c>
      <c r="B63" s="30"/>
      <c r="C63" s="30"/>
      <c r="D63" s="6"/>
      <c r="E63" s="6"/>
      <c r="F63" s="6"/>
      <c r="G63" s="7"/>
      <c r="H63" s="8"/>
    </row>
    <row r="64" spans="1:8" ht="60.75" customHeight="1">
      <c r="A64" s="11" t="s">
        <v>6</v>
      </c>
      <c r="B64" s="9" t="s">
        <v>26</v>
      </c>
      <c r="C64" s="11" t="s">
        <v>24</v>
      </c>
      <c r="D64" s="6">
        <f>D65</f>
        <v>5074.7</v>
      </c>
      <c r="E64" s="6">
        <f>E65</f>
        <v>3835.5</v>
      </c>
      <c r="F64" s="6">
        <f>E64-D64</f>
        <v>-1239.1999999999998</v>
      </c>
      <c r="G64" s="7">
        <f>(E64*100)/D64</f>
        <v>75.58082251167556</v>
      </c>
      <c r="H64" s="8"/>
    </row>
    <row r="65" spans="1:8" ht="34.5" customHeight="1">
      <c r="A65" s="5" t="s">
        <v>7</v>
      </c>
      <c r="B65" s="9" t="s">
        <v>27</v>
      </c>
      <c r="C65" s="11" t="s">
        <v>24</v>
      </c>
      <c r="D65" s="6">
        <v>5074.7</v>
      </c>
      <c r="E65" s="6">
        <v>3835.5</v>
      </c>
      <c r="F65" s="6">
        <f>E65-D65</f>
        <v>-1239.1999999999998</v>
      </c>
      <c r="G65" s="7">
        <f>(E65*100)/D65</f>
        <v>75.58082251167556</v>
      </c>
      <c r="H65" s="8"/>
    </row>
    <row r="66" spans="1:8" s="1" customFormat="1" ht="14.25">
      <c r="A66" s="38" t="s">
        <v>23</v>
      </c>
      <c r="B66" s="38"/>
      <c r="C66" s="38"/>
      <c r="D66" s="12">
        <f>D67+D68+D69+D70</f>
        <v>5074.7</v>
      </c>
      <c r="E66" s="12">
        <f>E67+E68+E69+E70</f>
        <v>3835.5</v>
      </c>
      <c r="F66" s="12">
        <f>E66-D66</f>
        <v>-1239.1999999999998</v>
      </c>
      <c r="G66" s="13">
        <f>(E66*100)/D66</f>
        <v>75.58082251167556</v>
      </c>
      <c r="H66" s="14"/>
    </row>
    <row r="67" spans="1:8" ht="15">
      <c r="A67" s="37" t="s">
        <v>10</v>
      </c>
      <c r="B67" s="37"/>
      <c r="C67" s="37"/>
      <c r="D67" s="6"/>
      <c r="E67" s="6"/>
      <c r="F67" s="6"/>
      <c r="G67" s="7"/>
      <c r="H67" s="8"/>
    </row>
    <row r="68" spans="1:8" ht="15">
      <c r="A68" s="30" t="s">
        <v>11</v>
      </c>
      <c r="B68" s="30"/>
      <c r="C68" s="30"/>
      <c r="D68" s="6"/>
      <c r="E68" s="6"/>
      <c r="F68" s="6"/>
      <c r="G68" s="7"/>
      <c r="H68" s="8"/>
    </row>
    <row r="69" spans="1:8" ht="15">
      <c r="A69" s="30" t="s">
        <v>12</v>
      </c>
      <c r="B69" s="30"/>
      <c r="C69" s="30"/>
      <c r="D69" s="6">
        <f>D64</f>
        <v>5074.7</v>
      </c>
      <c r="E69" s="6">
        <f>E64</f>
        <v>3835.5</v>
      </c>
      <c r="F69" s="6"/>
      <c r="G69" s="7"/>
      <c r="H69" s="8"/>
    </row>
    <row r="70" spans="1:8" ht="15">
      <c r="A70" s="30" t="s">
        <v>13</v>
      </c>
      <c r="B70" s="30"/>
      <c r="C70" s="30"/>
      <c r="D70" s="6"/>
      <c r="E70" s="6"/>
      <c r="F70" s="6"/>
      <c r="G70" s="7"/>
      <c r="H70" s="8"/>
    </row>
    <row r="71" spans="1:8" ht="15">
      <c r="A71" s="30" t="s">
        <v>14</v>
      </c>
      <c r="B71" s="30"/>
      <c r="C71" s="30"/>
      <c r="D71" s="6"/>
      <c r="E71" s="6"/>
      <c r="F71" s="6"/>
      <c r="G71" s="7"/>
      <c r="H71" s="8"/>
    </row>
    <row r="72" spans="1:8" ht="24.75" customHeight="1">
      <c r="A72" s="31" t="s">
        <v>6</v>
      </c>
      <c r="B72" s="33" t="s">
        <v>56</v>
      </c>
      <c r="C72" s="11" t="s">
        <v>24</v>
      </c>
      <c r="D72" s="6">
        <f>D74+D76+D77+D78</f>
        <v>434</v>
      </c>
      <c r="E72" s="6">
        <f>E74+E76+E77+E78</f>
        <v>29.2</v>
      </c>
      <c r="F72" s="6">
        <f aca="true" t="shared" si="6" ref="F72:F79">E72-D72</f>
        <v>-404.8</v>
      </c>
      <c r="G72" s="7">
        <f>(E72*100)/D72</f>
        <v>6.728110599078341</v>
      </c>
      <c r="H72" s="8"/>
    </row>
    <row r="73" spans="1:8" ht="23.25" customHeight="1">
      <c r="A73" s="32"/>
      <c r="B73" s="34"/>
      <c r="C73" s="11" t="s">
        <v>40</v>
      </c>
      <c r="D73" s="6">
        <f>D75</f>
        <v>10</v>
      </c>
      <c r="E73" s="6">
        <v>0</v>
      </c>
      <c r="F73" s="6">
        <f t="shared" si="6"/>
        <v>-10</v>
      </c>
      <c r="G73" s="7">
        <f>(E73*100)/D73</f>
        <v>0</v>
      </c>
      <c r="H73" s="8"/>
    </row>
    <row r="74" spans="1:8" ht="28.5" customHeight="1">
      <c r="A74" s="35" t="s">
        <v>7</v>
      </c>
      <c r="B74" s="33" t="s">
        <v>57</v>
      </c>
      <c r="C74" s="11" t="s">
        <v>24</v>
      </c>
      <c r="D74" s="6">
        <v>62</v>
      </c>
      <c r="E74" s="15">
        <v>29.2</v>
      </c>
      <c r="F74" s="6">
        <f t="shared" si="6"/>
        <v>-32.8</v>
      </c>
      <c r="G74" s="7">
        <f>(E74*100)/D74</f>
        <v>47.096774193548384</v>
      </c>
      <c r="H74" s="8"/>
    </row>
    <row r="75" spans="1:8" ht="21" customHeight="1">
      <c r="A75" s="36"/>
      <c r="B75" s="34"/>
      <c r="C75" s="11" t="s">
        <v>40</v>
      </c>
      <c r="D75" s="6">
        <v>10</v>
      </c>
      <c r="E75" s="15">
        <v>0</v>
      </c>
      <c r="F75" s="6">
        <f t="shared" si="6"/>
        <v>-10</v>
      </c>
      <c r="G75" s="7">
        <f>(E75*100)/D75</f>
        <v>0</v>
      </c>
      <c r="H75" s="8"/>
    </row>
    <row r="76" spans="1:8" ht="62.25" customHeight="1">
      <c r="A76" s="5" t="s">
        <v>8</v>
      </c>
      <c r="B76" s="9" t="s">
        <v>58</v>
      </c>
      <c r="C76" s="11" t="s">
        <v>24</v>
      </c>
      <c r="D76" s="6">
        <v>0</v>
      </c>
      <c r="E76" s="6">
        <v>0</v>
      </c>
      <c r="F76" s="6">
        <f t="shared" si="6"/>
        <v>0</v>
      </c>
      <c r="G76" s="7">
        <v>0</v>
      </c>
      <c r="H76" s="8"/>
    </row>
    <row r="77" spans="1:8" ht="45">
      <c r="A77" s="5" t="s">
        <v>32</v>
      </c>
      <c r="B77" s="9" t="s">
        <v>67</v>
      </c>
      <c r="C77" s="11" t="s">
        <v>24</v>
      </c>
      <c r="D77" s="6">
        <v>132</v>
      </c>
      <c r="E77" s="6">
        <v>0</v>
      </c>
      <c r="F77" s="6">
        <f t="shared" si="6"/>
        <v>-132</v>
      </c>
      <c r="G77" s="7">
        <f>(E77*100)/D77</f>
        <v>0</v>
      </c>
      <c r="H77" s="8"/>
    </row>
    <row r="78" spans="1:8" ht="45">
      <c r="A78" s="5" t="s">
        <v>30</v>
      </c>
      <c r="B78" s="9" t="s">
        <v>61</v>
      </c>
      <c r="C78" s="11" t="s">
        <v>24</v>
      </c>
      <c r="D78" s="6">
        <v>240</v>
      </c>
      <c r="E78" s="6">
        <v>0</v>
      </c>
      <c r="F78" s="6">
        <f t="shared" si="6"/>
        <v>-240</v>
      </c>
      <c r="G78" s="7">
        <f>(E78*100)/D78</f>
        <v>0</v>
      </c>
      <c r="H78" s="8"/>
    </row>
    <row r="79" spans="1:8" s="1" customFormat="1" ht="14.25">
      <c r="A79" s="38" t="s">
        <v>59</v>
      </c>
      <c r="B79" s="38"/>
      <c r="C79" s="38"/>
      <c r="D79" s="12">
        <f>D80+D81+D82+D83</f>
        <v>444</v>
      </c>
      <c r="E79" s="12">
        <f>E80+E81+E82+E83</f>
        <v>29.2</v>
      </c>
      <c r="F79" s="12">
        <f t="shared" si="6"/>
        <v>-414.8</v>
      </c>
      <c r="G79" s="13">
        <f>(E79*100)/D79</f>
        <v>6.576576576576577</v>
      </c>
      <c r="H79" s="14"/>
    </row>
    <row r="80" spans="1:8" ht="15">
      <c r="A80" s="37" t="s">
        <v>10</v>
      </c>
      <c r="B80" s="37"/>
      <c r="C80" s="37"/>
      <c r="D80" s="6"/>
      <c r="E80" s="6"/>
      <c r="F80" s="6"/>
      <c r="G80" s="7"/>
      <c r="H80" s="8"/>
    </row>
    <row r="81" spans="1:8" ht="15">
      <c r="A81" s="30" t="s">
        <v>11</v>
      </c>
      <c r="B81" s="30"/>
      <c r="C81" s="30"/>
      <c r="D81" s="6"/>
      <c r="E81" s="6"/>
      <c r="F81" s="6"/>
      <c r="G81" s="7"/>
      <c r="H81" s="8"/>
    </row>
    <row r="82" spans="1:8" ht="15">
      <c r="A82" s="30" t="s">
        <v>12</v>
      </c>
      <c r="B82" s="30"/>
      <c r="C82" s="30"/>
      <c r="D82" s="6">
        <f>D72</f>
        <v>434</v>
      </c>
      <c r="E82" s="6">
        <f>E72</f>
        <v>29.2</v>
      </c>
      <c r="F82" s="6"/>
      <c r="G82" s="7"/>
      <c r="H82" s="8"/>
    </row>
    <row r="83" spans="1:8" ht="15">
      <c r="A83" s="30" t="s">
        <v>13</v>
      </c>
      <c r="B83" s="30"/>
      <c r="C83" s="30"/>
      <c r="D83" s="6">
        <f>D73</f>
        <v>10</v>
      </c>
      <c r="E83" s="6">
        <f>E73</f>
        <v>0</v>
      </c>
      <c r="F83" s="6"/>
      <c r="G83" s="7"/>
      <c r="H83" s="8"/>
    </row>
    <row r="84" spans="1:8" ht="15">
      <c r="A84" s="30" t="s">
        <v>14</v>
      </c>
      <c r="B84" s="30"/>
      <c r="C84" s="30"/>
      <c r="D84" s="6"/>
      <c r="E84" s="6"/>
      <c r="F84" s="6"/>
      <c r="G84" s="7"/>
      <c r="H84" s="8"/>
    </row>
    <row r="85" spans="1:8" ht="63" customHeight="1">
      <c r="A85" s="11" t="s">
        <v>6</v>
      </c>
      <c r="B85" s="9" t="s">
        <v>62</v>
      </c>
      <c r="C85" s="11" t="s">
        <v>24</v>
      </c>
      <c r="D85" s="6">
        <f>D86</f>
        <v>870</v>
      </c>
      <c r="E85" s="6">
        <f>E86</f>
        <v>0</v>
      </c>
      <c r="F85" s="6">
        <f>E85-D85</f>
        <v>-870</v>
      </c>
      <c r="G85" s="7">
        <f>(E85*100)/D85</f>
        <v>0</v>
      </c>
      <c r="H85" s="8"/>
    </row>
    <row r="86" spans="1:8" ht="45">
      <c r="A86" s="5" t="s">
        <v>7</v>
      </c>
      <c r="B86" s="9" t="s">
        <v>63</v>
      </c>
      <c r="C86" s="11" t="s">
        <v>24</v>
      </c>
      <c r="D86" s="6">
        <v>870</v>
      </c>
      <c r="E86" s="6">
        <v>0</v>
      </c>
      <c r="F86" s="6">
        <f>E86-D86</f>
        <v>-870</v>
      </c>
      <c r="G86" s="7">
        <f>(E86*100)/D86</f>
        <v>0</v>
      </c>
      <c r="H86" s="8"/>
    </row>
    <row r="87" spans="1:8" s="1" customFormat="1" ht="15" customHeight="1">
      <c r="A87" s="38" t="s">
        <v>64</v>
      </c>
      <c r="B87" s="38"/>
      <c r="C87" s="38"/>
      <c r="D87" s="12">
        <f>D88+D89+D90+D91</f>
        <v>870</v>
      </c>
      <c r="E87" s="12">
        <f>E88+E89+E90+E91</f>
        <v>0</v>
      </c>
      <c r="F87" s="12">
        <f>E87-D87</f>
        <v>-870</v>
      </c>
      <c r="G87" s="13">
        <f>(E87*100)/D87</f>
        <v>0</v>
      </c>
      <c r="H87" s="14"/>
    </row>
    <row r="88" spans="1:8" ht="15">
      <c r="A88" s="37" t="s">
        <v>10</v>
      </c>
      <c r="B88" s="37"/>
      <c r="C88" s="37"/>
      <c r="D88" s="6"/>
      <c r="E88" s="6"/>
      <c r="F88" s="6"/>
      <c r="G88" s="7"/>
      <c r="H88" s="8"/>
    </row>
    <row r="89" spans="1:8" ht="15">
      <c r="A89" s="30" t="s">
        <v>11</v>
      </c>
      <c r="B89" s="30"/>
      <c r="C89" s="30"/>
      <c r="D89" s="6"/>
      <c r="E89" s="6"/>
      <c r="F89" s="6"/>
      <c r="G89" s="7"/>
      <c r="H89" s="8"/>
    </row>
    <row r="90" spans="1:8" ht="15">
      <c r="A90" s="30" t="s">
        <v>12</v>
      </c>
      <c r="B90" s="30"/>
      <c r="C90" s="30"/>
      <c r="D90" s="6">
        <f>D85</f>
        <v>870</v>
      </c>
      <c r="E90" s="6">
        <f>E86</f>
        <v>0</v>
      </c>
      <c r="F90" s="6"/>
      <c r="G90" s="7"/>
      <c r="H90" s="8"/>
    </row>
    <row r="91" spans="1:8" ht="15">
      <c r="A91" s="30" t="s">
        <v>13</v>
      </c>
      <c r="B91" s="30"/>
      <c r="C91" s="30"/>
      <c r="D91" s="6"/>
      <c r="E91" s="6"/>
      <c r="F91" s="6"/>
      <c r="G91" s="7"/>
      <c r="H91" s="8"/>
    </row>
    <row r="92" spans="1:8" ht="15">
      <c r="A92" s="30" t="s">
        <v>14</v>
      </c>
      <c r="B92" s="30"/>
      <c r="C92" s="30"/>
      <c r="D92" s="6"/>
      <c r="E92" s="6"/>
      <c r="F92" s="6"/>
      <c r="G92" s="7"/>
      <c r="H92" s="8"/>
    </row>
    <row r="93" spans="1:8" ht="46.5" customHeight="1">
      <c r="A93" s="38" t="s">
        <v>55</v>
      </c>
      <c r="B93" s="38"/>
      <c r="C93" s="38"/>
      <c r="D93" s="12">
        <f>D94+D95+D96+D97</f>
        <v>60471.799999999996</v>
      </c>
      <c r="E93" s="12">
        <f>E94+E95+E96+E97</f>
        <v>28988.8</v>
      </c>
      <c r="F93" s="12">
        <f>E93-D93</f>
        <v>-31482.999999999996</v>
      </c>
      <c r="G93" s="13">
        <f>(E93*100)/D93</f>
        <v>47.9377164231923</v>
      </c>
      <c r="H93" s="14"/>
    </row>
    <row r="94" spans="1:8" ht="15">
      <c r="A94" s="37" t="s">
        <v>10</v>
      </c>
      <c r="B94" s="37"/>
      <c r="C94" s="37"/>
      <c r="D94" s="6"/>
      <c r="E94" s="6"/>
      <c r="F94" s="6"/>
      <c r="G94" s="7"/>
      <c r="H94" s="8"/>
    </row>
    <row r="95" spans="1:8" ht="15">
      <c r="A95" s="30" t="s">
        <v>11</v>
      </c>
      <c r="B95" s="30"/>
      <c r="C95" s="30"/>
      <c r="D95" s="6"/>
      <c r="E95" s="6"/>
      <c r="F95" s="6"/>
      <c r="G95" s="7"/>
      <c r="H95" s="8"/>
    </row>
    <row r="96" spans="1:8" ht="15">
      <c r="A96" s="30" t="s">
        <v>12</v>
      </c>
      <c r="B96" s="30"/>
      <c r="C96" s="30"/>
      <c r="D96" s="6">
        <f>D28+D47+D61+D69+D82+D90</f>
        <v>59217.299999999996</v>
      </c>
      <c r="E96" s="6">
        <f>E28+E47+E61+E69+E82+E90</f>
        <v>28452.7</v>
      </c>
      <c r="F96" s="6">
        <f>E96-D96</f>
        <v>-30764.599999999995</v>
      </c>
      <c r="G96" s="7">
        <f>E96*100/D96</f>
        <v>48.047952203156854</v>
      </c>
      <c r="H96" s="8"/>
    </row>
    <row r="97" spans="1:8" ht="15">
      <c r="A97" s="30" t="s">
        <v>13</v>
      </c>
      <c r="B97" s="30"/>
      <c r="C97" s="30"/>
      <c r="D97" s="6">
        <f>D29+D83+D48+D62</f>
        <v>1254.5</v>
      </c>
      <c r="E97" s="6">
        <f>E29+E83+E48+E62</f>
        <v>536.1</v>
      </c>
      <c r="F97" s="6">
        <f>E97-D97</f>
        <v>-718.4</v>
      </c>
      <c r="G97" s="7">
        <f>E97*100/D97</f>
        <v>42.73415703467517</v>
      </c>
      <c r="H97" s="8"/>
    </row>
    <row r="98" spans="1:8" ht="15">
      <c r="A98" s="30" t="s">
        <v>14</v>
      </c>
      <c r="B98" s="30"/>
      <c r="C98" s="30"/>
      <c r="D98" s="6"/>
      <c r="E98" s="6"/>
      <c r="F98" s="6"/>
      <c r="G98" s="7"/>
      <c r="H98" s="8"/>
    </row>
    <row r="102" spans="1:7" ht="12.75">
      <c r="A102" t="s">
        <v>65</v>
      </c>
      <c r="G102" t="s">
        <v>68</v>
      </c>
    </row>
  </sheetData>
  <sheetProtection/>
  <mergeCells count="83">
    <mergeCell ref="B55:B56"/>
    <mergeCell ref="A52:A53"/>
    <mergeCell ref="B52:B53"/>
    <mergeCell ref="A97:C97"/>
    <mergeCell ref="A94:C94"/>
    <mergeCell ref="A95:C95"/>
    <mergeCell ref="A96:C96"/>
    <mergeCell ref="A93:C93"/>
    <mergeCell ref="A90:C90"/>
    <mergeCell ref="A91:C91"/>
    <mergeCell ref="B4:H4"/>
    <mergeCell ref="B2:H2"/>
    <mergeCell ref="B3:H3"/>
    <mergeCell ref="A89:C89"/>
    <mergeCell ref="A50:A51"/>
    <mergeCell ref="B50:B51"/>
    <mergeCell ref="A83:C83"/>
    <mergeCell ref="A84:C84"/>
    <mergeCell ref="A87:C87"/>
    <mergeCell ref="A88:C88"/>
    <mergeCell ref="A92:C92"/>
    <mergeCell ref="B35:B36"/>
    <mergeCell ref="A35:A36"/>
    <mergeCell ref="A40:A41"/>
    <mergeCell ref="B40:B41"/>
    <mergeCell ref="B38:B39"/>
    <mergeCell ref="A63:C63"/>
    <mergeCell ref="A66:C66"/>
    <mergeCell ref="A74:A75"/>
    <mergeCell ref="A60:C60"/>
    <mergeCell ref="A98:C98"/>
    <mergeCell ref="A79:C79"/>
    <mergeCell ref="A80:C80"/>
    <mergeCell ref="A81:C81"/>
    <mergeCell ref="A82:C82"/>
    <mergeCell ref="D10:D11"/>
    <mergeCell ref="A48:C48"/>
    <mergeCell ref="A49:C49"/>
    <mergeCell ref="A46:C46"/>
    <mergeCell ref="A31:A32"/>
    <mergeCell ref="A44:C44"/>
    <mergeCell ref="A45:C45"/>
    <mergeCell ref="A30:C30"/>
    <mergeCell ref="A38:A39"/>
    <mergeCell ref="A29:C29"/>
    <mergeCell ref="B42:B43"/>
    <mergeCell ref="A13:A14"/>
    <mergeCell ref="B13:B14"/>
    <mergeCell ref="A27:C27"/>
    <mergeCell ref="A28:C28"/>
    <mergeCell ref="G10:G11"/>
    <mergeCell ref="A18:A19"/>
    <mergeCell ref="B18:B19"/>
    <mergeCell ref="H6:H11"/>
    <mergeCell ref="D6:E9"/>
    <mergeCell ref="A26:C26"/>
    <mergeCell ref="A25:C25"/>
    <mergeCell ref="F6:G9"/>
    <mergeCell ref="A6:A11"/>
    <mergeCell ref="B6:B11"/>
    <mergeCell ref="C6:C11"/>
    <mergeCell ref="E10:E11"/>
    <mergeCell ref="F10:F11"/>
    <mergeCell ref="B74:B75"/>
    <mergeCell ref="A72:A73"/>
    <mergeCell ref="B72:B73"/>
    <mergeCell ref="A67:C67"/>
    <mergeCell ref="A68:C68"/>
    <mergeCell ref="A61:C61"/>
    <mergeCell ref="A62:C62"/>
    <mergeCell ref="A69:C69"/>
    <mergeCell ref="A70:C70"/>
    <mergeCell ref="A71:C71"/>
    <mergeCell ref="A59:C59"/>
    <mergeCell ref="B31:B32"/>
    <mergeCell ref="A42:A43"/>
    <mergeCell ref="A20:A21"/>
    <mergeCell ref="B20:B21"/>
    <mergeCell ref="A55:A56"/>
    <mergeCell ref="A58:C58"/>
    <mergeCell ref="A23:A24"/>
    <mergeCell ref="B23:B24"/>
    <mergeCell ref="A47:C47"/>
  </mergeCells>
  <printOptions/>
  <pageMargins left="0.7874015748031497" right="0.7874015748031497" top="0.7874015748031497" bottom="0.7874015748031497" header="0.5118110236220472" footer="0.5118110236220472"/>
  <pageSetup fitToHeight="4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PageLayoutView="0" workbookViewId="0" topLeftCell="A1">
      <selection activeCell="F112" sqref="F112"/>
    </sheetView>
  </sheetViews>
  <sheetFormatPr defaultColWidth="9.140625" defaultRowHeight="12.75"/>
  <cols>
    <col min="1" max="1" width="5.421875" style="0" customWidth="1"/>
    <col min="2" max="2" width="46.140625" style="0" customWidth="1"/>
    <col min="3" max="3" width="15.7109375" style="0" customWidth="1"/>
    <col min="6" max="6" width="9.8515625" style="0" bestFit="1" customWidth="1"/>
    <col min="7" max="7" width="8.57421875" style="0" customWidth="1"/>
    <col min="8" max="8" width="19.8515625" style="0" customWidth="1"/>
  </cols>
  <sheetData>
    <row r="1" spans="1:8" ht="14.25">
      <c r="A1" s="2"/>
      <c r="B1" s="2"/>
      <c r="C1" s="2"/>
      <c r="D1" s="2"/>
      <c r="E1" s="2"/>
      <c r="F1" s="2"/>
      <c r="G1" s="2"/>
      <c r="H1" s="2"/>
    </row>
    <row r="2" spans="1:8" ht="15">
      <c r="A2" s="3"/>
      <c r="B2" s="29" t="s">
        <v>0</v>
      </c>
      <c r="C2" s="29"/>
      <c r="D2" s="29"/>
      <c r="E2" s="29"/>
      <c r="F2" s="29"/>
      <c r="G2" s="29"/>
      <c r="H2" s="29"/>
    </row>
    <row r="3" spans="1:8" ht="15" customHeight="1">
      <c r="A3" s="3"/>
      <c r="B3" s="29" t="s">
        <v>70</v>
      </c>
      <c r="C3" s="29"/>
      <c r="D3" s="29"/>
      <c r="E3" s="29"/>
      <c r="F3" s="29"/>
      <c r="G3" s="29"/>
      <c r="H3" s="29"/>
    </row>
    <row r="4" spans="1:8" ht="15" customHeight="1">
      <c r="A4" s="3"/>
      <c r="B4" s="28" t="s">
        <v>20</v>
      </c>
      <c r="C4" s="28"/>
      <c r="D4" s="28"/>
      <c r="E4" s="28"/>
      <c r="F4" s="28"/>
      <c r="G4" s="28"/>
      <c r="H4" s="28"/>
    </row>
    <row r="5" spans="1:8" ht="15" customHeight="1">
      <c r="A5" s="3"/>
      <c r="B5" s="4"/>
      <c r="C5" s="4"/>
      <c r="D5" s="4"/>
      <c r="E5" s="4"/>
      <c r="F5" s="4"/>
      <c r="G5" s="4"/>
      <c r="H5" s="2"/>
    </row>
    <row r="6" spans="1:8" ht="24" customHeight="1">
      <c r="A6" s="39" t="s">
        <v>18</v>
      </c>
      <c r="B6" s="39" t="s">
        <v>16</v>
      </c>
      <c r="C6" s="39" t="s">
        <v>17</v>
      </c>
      <c r="D6" s="39" t="s">
        <v>19</v>
      </c>
      <c r="E6" s="39"/>
      <c r="F6" s="39" t="s">
        <v>1</v>
      </c>
      <c r="G6" s="39"/>
      <c r="H6" s="39" t="s">
        <v>22</v>
      </c>
    </row>
    <row r="7" spans="1:8" ht="9.75" customHeight="1">
      <c r="A7" s="39"/>
      <c r="B7" s="39"/>
      <c r="C7" s="39"/>
      <c r="D7" s="39"/>
      <c r="E7" s="39"/>
      <c r="F7" s="39"/>
      <c r="G7" s="39"/>
      <c r="H7" s="39"/>
    </row>
    <row r="8" spans="1:8" ht="6.75" customHeight="1">
      <c r="A8" s="39"/>
      <c r="B8" s="39"/>
      <c r="C8" s="39"/>
      <c r="D8" s="39"/>
      <c r="E8" s="39"/>
      <c r="F8" s="39"/>
      <c r="G8" s="39"/>
      <c r="H8" s="39"/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15" customHeight="1">
      <c r="A10" s="39"/>
      <c r="B10" s="39"/>
      <c r="C10" s="39"/>
      <c r="D10" s="39" t="s">
        <v>2</v>
      </c>
      <c r="E10" s="39" t="s">
        <v>3</v>
      </c>
      <c r="F10" s="39" t="s">
        <v>4</v>
      </c>
      <c r="G10" s="39" t="s">
        <v>5</v>
      </c>
      <c r="H10" s="39"/>
    </row>
    <row r="11" spans="1:8" ht="18.75" customHeight="1">
      <c r="A11" s="39"/>
      <c r="B11" s="39"/>
      <c r="C11" s="39"/>
      <c r="D11" s="39"/>
      <c r="E11" s="39"/>
      <c r="F11" s="39"/>
      <c r="G11" s="39"/>
      <c r="H11" s="39"/>
    </row>
    <row r="12" spans="1: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9" ht="24.75" customHeight="1">
      <c r="A13" s="31" t="s">
        <v>6</v>
      </c>
      <c r="B13" s="33" t="s">
        <v>25</v>
      </c>
      <c r="C13" s="5" t="s">
        <v>24</v>
      </c>
      <c r="D13" s="6">
        <f>D15+D17+D18+D20+D22+D24+D26</f>
        <v>12835.5</v>
      </c>
      <c r="E13" s="6">
        <f>E15+E17+E18+E20+E22+E24+E26</f>
        <v>12621.6</v>
      </c>
      <c r="F13" s="6">
        <f aca="true" t="shared" si="0" ref="F13:F28">E13-D13</f>
        <v>-213.89999999999964</v>
      </c>
      <c r="G13" s="7">
        <f aca="true" t="shared" si="1" ref="G13:G27">E13*100/D13</f>
        <v>98.3335281056445</v>
      </c>
      <c r="H13" s="8"/>
      <c r="I13" s="23"/>
    </row>
    <row r="14" spans="1:9" ht="22.5" customHeight="1">
      <c r="A14" s="32"/>
      <c r="B14" s="34"/>
      <c r="C14" s="5" t="s">
        <v>40</v>
      </c>
      <c r="D14" s="6">
        <f>D16+D19+D23+D25+D27+D21</f>
        <v>499</v>
      </c>
      <c r="E14" s="6">
        <f>E16+E19+E21+E23+E25+E27</f>
        <v>498.4</v>
      </c>
      <c r="F14" s="6">
        <f t="shared" si="0"/>
        <v>-0.6000000000000227</v>
      </c>
      <c r="G14" s="7">
        <f t="shared" si="1"/>
        <v>99.87975951903807</v>
      </c>
      <c r="H14" s="8"/>
      <c r="I14" s="16"/>
    </row>
    <row r="15" spans="1:8" ht="20.25" customHeight="1">
      <c r="A15" s="35" t="s">
        <v>7</v>
      </c>
      <c r="B15" s="42" t="s">
        <v>28</v>
      </c>
      <c r="C15" s="5" t="s">
        <v>24</v>
      </c>
      <c r="D15" s="6">
        <v>129.8</v>
      </c>
      <c r="E15" s="6">
        <v>129.8</v>
      </c>
      <c r="F15" s="6">
        <f t="shared" si="0"/>
        <v>0</v>
      </c>
      <c r="G15" s="7">
        <f t="shared" si="1"/>
        <v>100</v>
      </c>
      <c r="H15" s="8"/>
    </row>
    <row r="16" spans="1:8" ht="20.25" customHeight="1">
      <c r="A16" s="44"/>
      <c r="B16" s="43"/>
      <c r="C16" s="5" t="s">
        <v>40</v>
      </c>
      <c r="D16" s="6">
        <v>53.1</v>
      </c>
      <c r="E16" s="6">
        <v>53.1</v>
      </c>
      <c r="F16" s="6">
        <f>E16-D16</f>
        <v>0</v>
      </c>
      <c r="G16" s="7">
        <f>E16*100/D16</f>
        <v>100</v>
      </c>
      <c r="H16" s="8"/>
    </row>
    <row r="17" spans="1:8" ht="22.5" customHeight="1">
      <c r="A17" s="5" t="s">
        <v>8</v>
      </c>
      <c r="B17" s="9" t="s">
        <v>29</v>
      </c>
      <c r="C17" s="5" t="s">
        <v>24</v>
      </c>
      <c r="D17" s="6">
        <v>69</v>
      </c>
      <c r="E17" s="6">
        <v>69</v>
      </c>
      <c r="F17" s="6">
        <f t="shared" si="0"/>
        <v>0</v>
      </c>
      <c r="G17" s="7">
        <f t="shared" si="1"/>
        <v>100</v>
      </c>
      <c r="H17" s="8"/>
    </row>
    <row r="18" spans="1:8" ht="20.25" customHeight="1">
      <c r="A18" s="35" t="s">
        <v>32</v>
      </c>
      <c r="B18" s="42" t="s">
        <v>33</v>
      </c>
      <c r="C18" s="5" t="s">
        <v>24</v>
      </c>
      <c r="D18" s="6">
        <v>0</v>
      </c>
      <c r="E18" s="6">
        <v>0</v>
      </c>
      <c r="F18" s="6">
        <f t="shared" si="0"/>
        <v>0</v>
      </c>
      <c r="G18" s="7" t="e">
        <f t="shared" si="1"/>
        <v>#DIV/0!</v>
      </c>
      <c r="H18" s="8"/>
    </row>
    <row r="19" spans="1:8" ht="20.25" customHeight="1">
      <c r="A19" s="44"/>
      <c r="B19" s="43"/>
      <c r="C19" s="5" t="s">
        <v>40</v>
      </c>
      <c r="D19" s="6">
        <v>10.4</v>
      </c>
      <c r="E19" s="6">
        <v>10.4</v>
      </c>
      <c r="F19" s="6">
        <f t="shared" si="0"/>
        <v>0</v>
      </c>
      <c r="G19" s="7">
        <f t="shared" si="1"/>
        <v>100</v>
      </c>
      <c r="H19" s="8"/>
    </row>
    <row r="20" spans="1:9" ht="15" customHeight="1">
      <c r="A20" s="35" t="s">
        <v>30</v>
      </c>
      <c r="B20" s="33" t="s">
        <v>34</v>
      </c>
      <c r="C20" s="17" t="s">
        <v>24</v>
      </c>
      <c r="D20" s="18">
        <v>252</v>
      </c>
      <c r="E20" s="18">
        <v>252</v>
      </c>
      <c r="F20" s="18">
        <f t="shared" si="0"/>
        <v>0</v>
      </c>
      <c r="G20" s="19">
        <f t="shared" si="1"/>
        <v>100</v>
      </c>
      <c r="H20" s="20"/>
      <c r="I20" s="16"/>
    </row>
    <row r="21" spans="1:9" ht="17.25" customHeight="1">
      <c r="A21" s="36"/>
      <c r="B21" s="41"/>
      <c r="C21" s="22" t="s">
        <v>40</v>
      </c>
      <c r="D21" s="21">
        <v>65.2</v>
      </c>
      <c r="E21" s="21">
        <v>65.2</v>
      </c>
      <c r="F21" s="21">
        <f t="shared" si="0"/>
        <v>0</v>
      </c>
      <c r="G21" s="19">
        <v>0</v>
      </c>
      <c r="H21" s="21"/>
      <c r="I21" s="16"/>
    </row>
    <row r="22" spans="1:9" ht="24.75" customHeight="1">
      <c r="A22" s="35" t="s">
        <v>31</v>
      </c>
      <c r="B22" s="33" t="s">
        <v>35</v>
      </c>
      <c r="C22" s="5" t="s">
        <v>24</v>
      </c>
      <c r="D22" s="6">
        <v>94.1</v>
      </c>
      <c r="E22" s="6">
        <v>94.1</v>
      </c>
      <c r="F22" s="6">
        <f t="shared" si="0"/>
        <v>0</v>
      </c>
      <c r="G22" s="7">
        <f t="shared" si="1"/>
        <v>100</v>
      </c>
      <c r="H22" s="8"/>
      <c r="I22" s="16"/>
    </row>
    <row r="23" spans="1:9" ht="22.5" customHeight="1">
      <c r="A23" s="36"/>
      <c r="B23" s="34"/>
      <c r="C23" s="5" t="s">
        <v>40</v>
      </c>
      <c r="D23" s="6">
        <v>95.1</v>
      </c>
      <c r="E23" s="6">
        <v>95.1</v>
      </c>
      <c r="F23" s="6">
        <f t="shared" si="0"/>
        <v>0</v>
      </c>
      <c r="G23" s="7">
        <f t="shared" si="1"/>
        <v>100</v>
      </c>
      <c r="H23" s="8"/>
      <c r="I23" s="16"/>
    </row>
    <row r="24" spans="1:9" ht="23.25" customHeight="1">
      <c r="A24" s="35" t="s">
        <v>36</v>
      </c>
      <c r="B24" s="33" t="s">
        <v>37</v>
      </c>
      <c r="C24" s="5" t="s">
        <v>24</v>
      </c>
      <c r="D24" s="6">
        <v>30</v>
      </c>
      <c r="E24" s="6">
        <v>30</v>
      </c>
      <c r="F24" s="6">
        <f t="shared" si="0"/>
        <v>0</v>
      </c>
      <c r="G24" s="7">
        <f t="shared" si="1"/>
        <v>100</v>
      </c>
      <c r="H24" s="8"/>
      <c r="I24" s="16"/>
    </row>
    <row r="25" spans="1:9" ht="26.25" customHeight="1">
      <c r="A25" s="44"/>
      <c r="B25" s="41"/>
      <c r="C25" s="5" t="s">
        <v>40</v>
      </c>
      <c r="D25" s="6">
        <v>41.4</v>
      </c>
      <c r="E25" s="6">
        <v>41.4</v>
      </c>
      <c r="F25" s="6">
        <f t="shared" si="0"/>
        <v>0</v>
      </c>
      <c r="G25" s="7">
        <f t="shared" si="1"/>
        <v>100</v>
      </c>
      <c r="H25" s="8"/>
      <c r="I25" s="16"/>
    </row>
    <row r="26" spans="1:9" ht="23.25" customHeight="1">
      <c r="A26" s="35" t="s">
        <v>38</v>
      </c>
      <c r="B26" s="33" t="s">
        <v>39</v>
      </c>
      <c r="C26" s="5" t="s">
        <v>24</v>
      </c>
      <c r="D26" s="6">
        <v>12260.6</v>
      </c>
      <c r="E26" s="6">
        <v>12046.7</v>
      </c>
      <c r="F26" s="6">
        <f t="shared" si="0"/>
        <v>-213.89999999999964</v>
      </c>
      <c r="G26" s="7">
        <f t="shared" si="1"/>
        <v>98.25538717517902</v>
      </c>
      <c r="H26" s="8"/>
      <c r="I26" s="16"/>
    </row>
    <row r="27" spans="1:9" ht="26.25" customHeight="1">
      <c r="A27" s="36"/>
      <c r="B27" s="34"/>
      <c r="C27" s="5" t="s">
        <v>40</v>
      </c>
      <c r="D27" s="6">
        <v>233.8</v>
      </c>
      <c r="E27" s="6">
        <v>233.2</v>
      </c>
      <c r="F27" s="6">
        <f t="shared" si="0"/>
        <v>-0.6000000000000227</v>
      </c>
      <c r="G27" s="7">
        <f t="shared" si="1"/>
        <v>99.74337040205303</v>
      </c>
      <c r="H27" s="8"/>
      <c r="I27" s="16"/>
    </row>
    <row r="28" spans="1:8" s="1" customFormat="1" ht="15.75" customHeight="1">
      <c r="A28" s="38" t="s">
        <v>9</v>
      </c>
      <c r="B28" s="38"/>
      <c r="C28" s="38"/>
      <c r="D28" s="12">
        <f>D29+D30+D31+D32</f>
        <v>13334.5</v>
      </c>
      <c r="E28" s="12">
        <f>E29+E30+E31+E32</f>
        <v>13146.8</v>
      </c>
      <c r="F28" s="12">
        <f t="shared" si="0"/>
        <v>-187.70000000000073</v>
      </c>
      <c r="G28" s="13">
        <f>(E28*100)/D28</f>
        <v>98.59237316734786</v>
      </c>
      <c r="H28" s="14"/>
    </row>
    <row r="29" spans="1:8" ht="17.25" customHeight="1">
      <c r="A29" s="37" t="s">
        <v>10</v>
      </c>
      <c r="B29" s="37"/>
      <c r="C29" s="37"/>
      <c r="D29" s="6"/>
      <c r="E29" s="6">
        <v>8.8</v>
      </c>
      <c r="F29" s="6"/>
      <c r="G29" s="7"/>
      <c r="H29" s="8"/>
    </row>
    <row r="30" spans="1:8" ht="15">
      <c r="A30" s="30" t="s">
        <v>11</v>
      </c>
      <c r="B30" s="30"/>
      <c r="C30" s="30"/>
      <c r="D30" s="6"/>
      <c r="E30" s="6">
        <v>18</v>
      </c>
      <c r="F30" s="6"/>
      <c r="G30" s="7"/>
      <c r="H30" s="8"/>
    </row>
    <row r="31" spans="1:8" ht="15.75" customHeight="1">
      <c r="A31" s="30" t="s">
        <v>12</v>
      </c>
      <c r="B31" s="30"/>
      <c r="C31" s="30"/>
      <c r="D31" s="6">
        <f>D13</f>
        <v>12835.5</v>
      </c>
      <c r="E31" s="6">
        <f>E13</f>
        <v>12621.6</v>
      </c>
      <c r="F31" s="6"/>
      <c r="G31" s="7"/>
      <c r="H31" s="8"/>
    </row>
    <row r="32" spans="1:8" ht="15">
      <c r="A32" s="30" t="s">
        <v>13</v>
      </c>
      <c r="B32" s="30"/>
      <c r="C32" s="30"/>
      <c r="D32" s="6">
        <f>D14</f>
        <v>499</v>
      </c>
      <c r="E32" s="6">
        <f>E14</f>
        <v>498.4</v>
      </c>
      <c r="F32" s="6"/>
      <c r="G32" s="7"/>
      <c r="H32" s="8"/>
    </row>
    <row r="33" spans="1:8" ht="16.5" customHeight="1">
      <c r="A33" s="30" t="s">
        <v>14</v>
      </c>
      <c r="B33" s="30"/>
      <c r="C33" s="30"/>
      <c r="D33" s="6"/>
      <c r="E33" s="6"/>
      <c r="F33" s="6"/>
      <c r="G33" s="7"/>
      <c r="H33" s="8"/>
    </row>
    <row r="34" spans="1:8" ht="20.25" customHeight="1">
      <c r="A34" s="35" t="s">
        <v>15</v>
      </c>
      <c r="B34" s="33" t="s">
        <v>43</v>
      </c>
      <c r="C34" s="11" t="s">
        <v>24</v>
      </c>
      <c r="D34" s="6">
        <f>D36+D37+D39+D41+D43+D45+D47</f>
        <v>13462.7</v>
      </c>
      <c r="E34" s="6">
        <f>E36+E37+E39+E41+E43+E45+E47</f>
        <v>13125.7</v>
      </c>
      <c r="F34" s="6">
        <f aca="true" t="shared" si="2" ref="F34:F49">E34-D34</f>
        <v>-337</v>
      </c>
      <c r="G34" s="7">
        <f aca="true" t="shared" si="3" ref="G34:G48">E34*100/D34</f>
        <v>97.49678742005689</v>
      </c>
      <c r="H34" s="8"/>
    </row>
    <row r="35" spans="1:8" ht="18.75" customHeight="1">
      <c r="A35" s="36"/>
      <c r="B35" s="34"/>
      <c r="C35" s="11" t="s">
        <v>40</v>
      </c>
      <c r="D35" s="6">
        <f>D38+D40+D42+D48</f>
        <v>277</v>
      </c>
      <c r="E35" s="6">
        <f>E48+E40+E46+F44</f>
        <v>265.1</v>
      </c>
      <c r="F35" s="6">
        <f t="shared" si="2"/>
        <v>-11.899999999999977</v>
      </c>
      <c r="G35" s="7">
        <f t="shared" si="3"/>
        <v>95.70397111913358</v>
      </c>
      <c r="H35" s="8"/>
    </row>
    <row r="36" spans="1:8" ht="20.25" customHeight="1">
      <c r="A36" s="5" t="s">
        <v>7</v>
      </c>
      <c r="B36" s="9" t="s">
        <v>44</v>
      </c>
      <c r="C36" s="11" t="s">
        <v>24</v>
      </c>
      <c r="D36" s="6">
        <v>68.9</v>
      </c>
      <c r="E36" s="6">
        <v>68.9</v>
      </c>
      <c r="F36" s="6">
        <f t="shared" si="2"/>
        <v>0</v>
      </c>
      <c r="G36" s="7">
        <f t="shared" si="3"/>
        <v>100</v>
      </c>
      <c r="H36" s="8"/>
    </row>
    <row r="37" spans="1:8" ht="21" customHeight="1">
      <c r="A37" s="35" t="s">
        <v>8</v>
      </c>
      <c r="B37" s="42" t="s">
        <v>45</v>
      </c>
      <c r="C37" s="11" t="s">
        <v>24</v>
      </c>
      <c r="D37" s="6">
        <v>52.4</v>
      </c>
      <c r="E37" s="6">
        <v>52.4</v>
      </c>
      <c r="F37" s="6">
        <f t="shared" si="2"/>
        <v>0</v>
      </c>
      <c r="G37" s="7">
        <f t="shared" si="3"/>
        <v>100</v>
      </c>
      <c r="H37" s="8"/>
    </row>
    <row r="38" spans="1:8" ht="21" customHeight="1">
      <c r="A38" s="44"/>
      <c r="B38" s="43"/>
      <c r="C38" s="11" t="s">
        <v>40</v>
      </c>
      <c r="D38" s="6">
        <v>6.8</v>
      </c>
      <c r="E38" s="6">
        <v>6.8</v>
      </c>
      <c r="F38" s="6">
        <f t="shared" si="2"/>
        <v>0</v>
      </c>
      <c r="G38" s="7">
        <f t="shared" si="3"/>
        <v>100</v>
      </c>
      <c r="H38" s="8"/>
    </row>
    <row r="39" spans="1:9" ht="18.75" customHeight="1">
      <c r="A39" s="35" t="s">
        <v>32</v>
      </c>
      <c r="B39" s="33" t="s">
        <v>33</v>
      </c>
      <c r="C39" s="11" t="s">
        <v>24</v>
      </c>
      <c r="D39" s="6">
        <v>325</v>
      </c>
      <c r="E39" s="6">
        <v>325</v>
      </c>
      <c r="F39" s="6">
        <f t="shared" si="2"/>
        <v>0</v>
      </c>
      <c r="G39" s="7">
        <f t="shared" si="3"/>
        <v>100</v>
      </c>
      <c r="H39" s="8"/>
      <c r="I39" s="16"/>
    </row>
    <row r="40" spans="1:9" ht="18" customHeight="1">
      <c r="A40" s="36"/>
      <c r="B40" s="34"/>
      <c r="C40" s="11" t="s">
        <v>40</v>
      </c>
      <c r="D40" s="6">
        <v>21.1</v>
      </c>
      <c r="E40" s="6">
        <v>21.1</v>
      </c>
      <c r="F40" s="6">
        <f t="shared" si="2"/>
        <v>0</v>
      </c>
      <c r="G40" s="7">
        <f t="shared" si="3"/>
        <v>100</v>
      </c>
      <c r="H40" s="8"/>
      <c r="I40" s="16"/>
    </row>
    <row r="41" spans="1:8" ht="28.5" customHeight="1">
      <c r="A41" s="35" t="s">
        <v>30</v>
      </c>
      <c r="B41" s="42" t="s">
        <v>46</v>
      </c>
      <c r="C41" s="11" t="s">
        <v>24</v>
      </c>
      <c r="D41" s="6">
        <v>46.4</v>
      </c>
      <c r="E41" s="6">
        <v>46.4</v>
      </c>
      <c r="F41" s="6">
        <f t="shared" si="2"/>
        <v>0</v>
      </c>
      <c r="G41" s="7">
        <f t="shared" si="3"/>
        <v>100</v>
      </c>
      <c r="H41" s="8"/>
    </row>
    <row r="42" spans="1:8" ht="33.75" customHeight="1">
      <c r="A42" s="44"/>
      <c r="B42" s="43"/>
      <c r="C42" s="11" t="s">
        <v>40</v>
      </c>
      <c r="D42" s="6">
        <v>0</v>
      </c>
      <c r="E42" s="6">
        <v>0</v>
      </c>
      <c r="F42" s="6">
        <f t="shared" si="2"/>
        <v>0</v>
      </c>
      <c r="G42" s="7" t="e">
        <f t="shared" si="3"/>
        <v>#DIV/0!</v>
      </c>
      <c r="H42" s="8"/>
    </row>
    <row r="43" spans="1:9" ht="16.5" customHeight="1">
      <c r="A43" s="35" t="s">
        <v>31</v>
      </c>
      <c r="B43" s="33" t="s">
        <v>47</v>
      </c>
      <c r="C43" s="24" t="s">
        <v>24</v>
      </c>
      <c r="D43" s="18">
        <v>52.5</v>
      </c>
      <c r="E43" s="25">
        <v>52.5</v>
      </c>
      <c r="F43" s="18">
        <f t="shared" si="2"/>
        <v>0</v>
      </c>
      <c r="G43" s="19">
        <f t="shared" si="3"/>
        <v>100</v>
      </c>
      <c r="H43" s="20"/>
      <c r="I43" s="16"/>
    </row>
    <row r="44" spans="1:9" ht="13.5" customHeight="1">
      <c r="A44" s="36"/>
      <c r="B44" s="34"/>
      <c r="C44" s="27" t="s">
        <v>40</v>
      </c>
      <c r="D44" s="26">
        <v>50.5</v>
      </c>
      <c r="E44" s="21">
        <v>50.5</v>
      </c>
      <c r="F44" s="21">
        <f t="shared" si="2"/>
        <v>0</v>
      </c>
      <c r="G44" s="21">
        <f t="shared" si="3"/>
        <v>100</v>
      </c>
      <c r="H44" s="21"/>
      <c r="I44" s="16"/>
    </row>
    <row r="45" spans="1:9" ht="16.5" customHeight="1">
      <c r="A45" s="35" t="s">
        <v>36</v>
      </c>
      <c r="B45" s="33" t="s">
        <v>48</v>
      </c>
      <c r="C45" s="31" t="s">
        <v>24</v>
      </c>
      <c r="D45" s="45">
        <v>4.8</v>
      </c>
      <c r="E45" s="45">
        <v>4.8</v>
      </c>
      <c r="F45" s="45">
        <f t="shared" si="2"/>
        <v>0</v>
      </c>
      <c r="G45" s="46">
        <f t="shared" si="3"/>
        <v>100</v>
      </c>
      <c r="H45" s="8"/>
      <c r="I45" s="16"/>
    </row>
    <row r="46" spans="1:9" ht="15" customHeight="1">
      <c r="A46" s="36"/>
      <c r="B46" s="34"/>
      <c r="C46" s="44"/>
      <c r="D46" s="43"/>
      <c r="E46" s="43"/>
      <c r="F46" s="43"/>
      <c r="G46" s="43"/>
      <c r="H46" s="8"/>
      <c r="I46" s="16"/>
    </row>
    <row r="47" spans="1:9" ht="18.75" customHeight="1">
      <c r="A47" s="35" t="s">
        <v>38</v>
      </c>
      <c r="B47" s="33" t="s">
        <v>49</v>
      </c>
      <c r="C47" s="11" t="s">
        <v>24</v>
      </c>
      <c r="D47" s="6">
        <v>12912.7</v>
      </c>
      <c r="E47" s="6">
        <v>12575.7</v>
      </c>
      <c r="F47" s="6">
        <f t="shared" si="2"/>
        <v>-337</v>
      </c>
      <c r="G47" s="7">
        <f t="shared" si="3"/>
        <v>97.39016627041595</v>
      </c>
      <c r="H47" s="8"/>
      <c r="I47" s="16"/>
    </row>
    <row r="48" spans="1:9" ht="16.5" customHeight="1">
      <c r="A48" s="36"/>
      <c r="B48" s="34"/>
      <c r="C48" s="11" t="s">
        <v>40</v>
      </c>
      <c r="D48" s="6">
        <v>249.1</v>
      </c>
      <c r="E48" s="6">
        <v>244</v>
      </c>
      <c r="F48" s="6">
        <f t="shared" si="2"/>
        <v>-5.099999999999994</v>
      </c>
      <c r="G48" s="7">
        <f t="shared" si="3"/>
        <v>97.95262946607788</v>
      </c>
      <c r="H48" s="8"/>
      <c r="I48" s="16"/>
    </row>
    <row r="49" spans="1:8" s="1" customFormat="1" ht="16.5" customHeight="1">
      <c r="A49" s="40" t="s">
        <v>41</v>
      </c>
      <c r="B49" s="40"/>
      <c r="C49" s="40"/>
      <c r="D49" s="12">
        <f>D50+D51+D52+D53</f>
        <v>13739.7</v>
      </c>
      <c r="E49" s="12">
        <f>E50+E51+E52+E53</f>
        <v>13390.800000000001</v>
      </c>
      <c r="F49" s="12">
        <f t="shared" si="2"/>
        <v>-348.89999999999964</v>
      </c>
      <c r="G49" s="13">
        <f>(E49*100)/D49</f>
        <v>97.4606432454857</v>
      </c>
      <c r="H49" s="14"/>
    </row>
    <row r="50" spans="1:8" ht="16.5" customHeight="1">
      <c r="A50" s="37" t="s">
        <v>10</v>
      </c>
      <c r="B50" s="37"/>
      <c r="C50" s="37"/>
      <c r="D50" s="6"/>
      <c r="E50" s="6"/>
      <c r="F50" s="6"/>
      <c r="G50" s="7"/>
      <c r="H50" s="8"/>
    </row>
    <row r="51" spans="1:8" ht="16.5" customHeight="1">
      <c r="A51" s="30" t="s">
        <v>11</v>
      </c>
      <c r="B51" s="30"/>
      <c r="C51" s="30"/>
      <c r="D51" s="6"/>
      <c r="E51" s="6"/>
      <c r="F51" s="6"/>
      <c r="G51" s="7"/>
      <c r="H51" s="8"/>
    </row>
    <row r="52" spans="1:8" ht="17.25" customHeight="1">
      <c r="A52" s="30" t="s">
        <v>12</v>
      </c>
      <c r="B52" s="30"/>
      <c r="C52" s="30"/>
      <c r="D52" s="6">
        <f>D34</f>
        <v>13462.7</v>
      </c>
      <c r="E52" s="6">
        <f>E34</f>
        <v>13125.7</v>
      </c>
      <c r="F52" s="6"/>
      <c r="G52" s="7"/>
      <c r="H52" s="8"/>
    </row>
    <row r="53" spans="1:8" ht="15">
      <c r="A53" s="30" t="s">
        <v>13</v>
      </c>
      <c r="B53" s="30"/>
      <c r="C53" s="30"/>
      <c r="D53" s="6">
        <f>D35</f>
        <v>277</v>
      </c>
      <c r="E53" s="6">
        <f>E35</f>
        <v>265.1</v>
      </c>
      <c r="F53" s="6"/>
      <c r="G53" s="7"/>
      <c r="H53" s="8"/>
    </row>
    <row r="54" spans="1:8" ht="17.25" customHeight="1">
      <c r="A54" s="30" t="s">
        <v>14</v>
      </c>
      <c r="B54" s="30"/>
      <c r="C54" s="30"/>
      <c r="D54" s="6"/>
      <c r="E54" s="6"/>
      <c r="F54" s="6"/>
      <c r="G54" s="7"/>
      <c r="H54" s="8"/>
    </row>
    <row r="55" spans="1:8" ht="33.75" customHeight="1">
      <c r="A55" s="31" t="s">
        <v>6</v>
      </c>
      <c r="B55" s="33" t="s">
        <v>50</v>
      </c>
      <c r="C55" s="11" t="s">
        <v>24</v>
      </c>
      <c r="D55" s="6">
        <f>D57+D59+D60+D62</f>
        <v>11487.199999999999</v>
      </c>
      <c r="E55" s="6">
        <f>E57+E59+E60+E62</f>
        <v>11264.199999999999</v>
      </c>
      <c r="F55" s="6">
        <f aca="true" t="shared" si="4" ref="F55:F64">E55-D55</f>
        <v>-223</v>
      </c>
      <c r="G55" s="7">
        <f aca="true" t="shared" si="5" ref="G55:G63">E55*100/D55</f>
        <v>98.05870882373425</v>
      </c>
      <c r="H55" s="8"/>
    </row>
    <row r="56" spans="1:8" ht="28.5" customHeight="1">
      <c r="A56" s="32"/>
      <c r="B56" s="34"/>
      <c r="C56" s="11" t="s">
        <v>40</v>
      </c>
      <c r="D56" s="6">
        <f>D61+D63</f>
        <v>238.2</v>
      </c>
      <c r="E56" s="6">
        <f>E61+E63</f>
        <v>192.39999999999998</v>
      </c>
      <c r="F56" s="6">
        <f t="shared" si="4"/>
        <v>-45.80000000000001</v>
      </c>
      <c r="G56" s="7">
        <f t="shared" si="5"/>
        <v>80.77246011754826</v>
      </c>
      <c r="H56" s="8"/>
    </row>
    <row r="57" spans="1:8" ht="15" customHeight="1">
      <c r="A57" s="35" t="s">
        <v>7</v>
      </c>
      <c r="B57" s="33" t="s">
        <v>51</v>
      </c>
      <c r="C57" s="31" t="s">
        <v>24</v>
      </c>
      <c r="D57" s="45">
        <v>146</v>
      </c>
      <c r="E57" s="45">
        <v>146</v>
      </c>
      <c r="F57" s="45">
        <f>E57-D57</f>
        <v>0</v>
      </c>
      <c r="G57" s="46">
        <f t="shared" si="5"/>
        <v>100</v>
      </c>
      <c r="H57" s="8"/>
    </row>
    <row r="58" spans="1:8" ht="16.5" customHeight="1">
      <c r="A58" s="36"/>
      <c r="B58" s="34"/>
      <c r="C58" s="44"/>
      <c r="D58" s="43"/>
      <c r="E58" s="43"/>
      <c r="F58" s="43"/>
      <c r="G58" s="43"/>
      <c r="H58" s="8"/>
    </row>
    <row r="59" spans="1:8" ht="30">
      <c r="A59" s="5" t="s">
        <v>8</v>
      </c>
      <c r="B59" s="9" t="s">
        <v>52</v>
      </c>
      <c r="C59" s="11" t="s">
        <v>24</v>
      </c>
      <c r="D59" s="6">
        <v>43.5</v>
      </c>
      <c r="E59" s="6">
        <v>43.5</v>
      </c>
      <c r="F59" s="6">
        <f t="shared" si="4"/>
        <v>0</v>
      </c>
      <c r="G59" s="7">
        <v>0</v>
      </c>
      <c r="H59" s="8"/>
    </row>
    <row r="60" spans="1:8" ht="19.5" customHeight="1">
      <c r="A60" s="35" t="s">
        <v>32</v>
      </c>
      <c r="B60" s="33" t="s">
        <v>53</v>
      </c>
      <c r="C60" s="11" t="s">
        <v>24</v>
      </c>
      <c r="D60" s="6">
        <v>647.4</v>
      </c>
      <c r="E60" s="6">
        <v>647.4</v>
      </c>
      <c r="F60" s="6">
        <f t="shared" si="4"/>
        <v>0</v>
      </c>
      <c r="G60" s="7">
        <f t="shared" si="5"/>
        <v>100</v>
      </c>
      <c r="H60" s="8"/>
    </row>
    <row r="61" spans="1:8" ht="18.75" customHeight="1">
      <c r="A61" s="36"/>
      <c r="B61" s="34"/>
      <c r="C61" s="11" t="s">
        <v>40</v>
      </c>
      <c r="D61" s="6">
        <v>113.6</v>
      </c>
      <c r="E61" s="6">
        <v>113.6</v>
      </c>
      <c r="F61" s="6">
        <f t="shared" si="4"/>
        <v>0</v>
      </c>
      <c r="G61" s="7">
        <f t="shared" si="5"/>
        <v>100</v>
      </c>
      <c r="H61" s="8"/>
    </row>
    <row r="62" spans="1:8" ht="14.25" customHeight="1">
      <c r="A62" s="35" t="s">
        <v>30</v>
      </c>
      <c r="B62" s="42" t="s">
        <v>54</v>
      </c>
      <c r="C62" s="11" t="s">
        <v>24</v>
      </c>
      <c r="D62" s="6">
        <v>10650.3</v>
      </c>
      <c r="E62" s="6">
        <v>10427.3</v>
      </c>
      <c r="F62" s="6">
        <f t="shared" si="4"/>
        <v>-223</v>
      </c>
      <c r="G62" s="7">
        <f t="shared" si="5"/>
        <v>97.90616226772954</v>
      </c>
      <c r="H62" s="8"/>
    </row>
    <row r="63" spans="1:8" ht="15" customHeight="1">
      <c r="A63" s="44"/>
      <c r="B63" s="43"/>
      <c r="C63" s="11" t="s">
        <v>40</v>
      </c>
      <c r="D63" s="6">
        <v>124.6</v>
      </c>
      <c r="E63" s="6">
        <v>78.8</v>
      </c>
      <c r="F63" s="6">
        <f t="shared" si="4"/>
        <v>-45.8</v>
      </c>
      <c r="G63" s="7">
        <f t="shared" si="5"/>
        <v>63.24237560192616</v>
      </c>
      <c r="H63" s="8"/>
    </row>
    <row r="64" spans="1:8" s="1" customFormat="1" ht="14.25">
      <c r="A64" s="38" t="s">
        <v>42</v>
      </c>
      <c r="B64" s="38"/>
      <c r="C64" s="38"/>
      <c r="D64" s="12">
        <f>D65+D66+D67+D68</f>
        <v>11725.4</v>
      </c>
      <c r="E64" s="12">
        <f>E65+E66+E67+E68</f>
        <v>11456.599999999999</v>
      </c>
      <c r="F64" s="12">
        <f t="shared" si="4"/>
        <v>-268.8000000000011</v>
      </c>
      <c r="G64" s="13">
        <f>(E64*100)/D64</f>
        <v>97.70754089412726</v>
      </c>
      <c r="H64" s="14"/>
    </row>
    <row r="65" spans="1:8" ht="15">
      <c r="A65" s="37" t="s">
        <v>10</v>
      </c>
      <c r="B65" s="37"/>
      <c r="C65" s="37"/>
      <c r="D65" s="6"/>
      <c r="E65" s="6"/>
      <c r="F65" s="6"/>
      <c r="G65" s="7"/>
      <c r="H65" s="8"/>
    </row>
    <row r="66" spans="1:8" ht="15">
      <c r="A66" s="30" t="s">
        <v>11</v>
      </c>
      <c r="B66" s="30"/>
      <c r="C66" s="30"/>
      <c r="D66" s="6"/>
      <c r="E66" s="6"/>
      <c r="F66" s="6"/>
      <c r="G66" s="7"/>
      <c r="H66" s="8"/>
    </row>
    <row r="67" spans="1:8" ht="15">
      <c r="A67" s="30" t="s">
        <v>12</v>
      </c>
      <c r="B67" s="30"/>
      <c r="C67" s="30"/>
      <c r="D67" s="6">
        <f>D55</f>
        <v>11487.199999999999</v>
      </c>
      <c r="E67" s="6">
        <f>E55</f>
        <v>11264.199999999999</v>
      </c>
      <c r="F67" s="6"/>
      <c r="G67" s="7"/>
      <c r="H67" s="8"/>
    </row>
    <row r="68" spans="1:8" ht="15">
      <c r="A68" s="30" t="s">
        <v>13</v>
      </c>
      <c r="B68" s="30"/>
      <c r="C68" s="30"/>
      <c r="D68" s="6">
        <f>D56</f>
        <v>238.2</v>
      </c>
      <c r="E68" s="6">
        <f>E56</f>
        <v>192.39999999999998</v>
      </c>
      <c r="F68" s="6"/>
      <c r="G68" s="7"/>
      <c r="H68" s="8"/>
    </row>
    <row r="69" spans="1:8" ht="15">
      <c r="A69" s="30" t="s">
        <v>14</v>
      </c>
      <c r="B69" s="30"/>
      <c r="C69" s="30"/>
      <c r="D69" s="6"/>
      <c r="E69" s="6"/>
      <c r="F69" s="6"/>
      <c r="G69" s="7"/>
      <c r="H69" s="8"/>
    </row>
    <row r="70" spans="1:8" ht="60.75" customHeight="1">
      <c r="A70" s="11" t="s">
        <v>6</v>
      </c>
      <c r="B70" s="9" t="s">
        <v>26</v>
      </c>
      <c r="C70" s="11" t="s">
        <v>24</v>
      </c>
      <c r="D70" s="6">
        <f>D71</f>
        <v>5267.1</v>
      </c>
      <c r="E70" s="6">
        <f>E71</f>
        <v>5254.8</v>
      </c>
      <c r="F70" s="6">
        <f>E70-D70</f>
        <v>-12.300000000000182</v>
      </c>
      <c r="G70" s="7">
        <f>(E70*100)/D70</f>
        <v>99.76647491029219</v>
      </c>
      <c r="H70" s="8"/>
    </row>
    <row r="71" spans="1:8" ht="34.5" customHeight="1">
      <c r="A71" s="5" t="s">
        <v>7</v>
      </c>
      <c r="B71" s="9" t="s">
        <v>27</v>
      </c>
      <c r="C71" s="11" t="s">
        <v>24</v>
      </c>
      <c r="D71" s="6">
        <v>5267.1</v>
      </c>
      <c r="E71" s="6">
        <v>5254.8</v>
      </c>
      <c r="F71" s="6">
        <f>E71-D71</f>
        <v>-12.300000000000182</v>
      </c>
      <c r="G71" s="7">
        <f>(E71*100)/D71</f>
        <v>99.76647491029219</v>
      </c>
      <c r="H71" s="8"/>
    </row>
    <row r="72" spans="1:8" s="1" customFormat="1" ht="14.25">
      <c r="A72" s="38" t="s">
        <v>23</v>
      </c>
      <c r="B72" s="38"/>
      <c r="C72" s="38"/>
      <c r="D72" s="12">
        <f>D73+D74+D75+D76</f>
        <v>5267.1</v>
      </c>
      <c r="E72" s="12">
        <f>E73+E74+E75+E76</f>
        <v>5254.8</v>
      </c>
      <c r="F72" s="12">
        <f>E72-D72</f>
        <v>-12.300000000000182</v>
      </c>
      <c r="G72" s="13">
        <f>(E72*100)/D72</f>
        <v>99.76647491029219</v>
      </c>
      <c r="H72" s="14"/>
    </row>
    <row r="73" spans="1:8" ht="15">
      <c r="A73" s="37" t="s">
        <v>10</v>
      </c>
      <c r="B73" s="37"/>
      <c r="C73" s="37"/>
      <c r="D73" s="6"/>
      <c r="E73" s="6"/>
      <c r="F73" s="6"/>
      <c r="G73" s="7"/>
      <c r="H73" s="8"/>
    </row>
    <row r="74" spans="1:8" ht="15">
      <c r="A74" s="30" t="s">
        <v>11</v>
      </c>
      <c r="B74" s="30"/>
      <c r="C74" s="30"/>
      <c r="D74" s="6"/>
      <c r="E74" s="6"/>
      <c r="F74" s="6"/>
      <c r="G74" s="7"/>
      <c r="H74" s="8"/>
    </row>
    <row r="75" spans="1:8" ht="15">
      <c r="A75" s="30" t="s">
        <v>12</v>
      </c>
      <c r="B75" s="30"/>
      <c r="C75" s="30"/>
      <c r="D75" s="6">
        <f>D70</f>
        <v>5267.1</v>
      </c>
      <c r="E75" s="6">
        <f>E70</f>
        <v>5254.8</v>
      </c>
      <c r="F75" s="6"/>
      <c r="G75" s="7"/>
      <c r="H75" s="8"/>
    </row>
    <row r="76" spans="1:8" ht="15">
      <c r="A76" s="30" t="s">
        <v>13</v>
      </c>
      <c r="B76" s="30"/>
      <c r="C76" s="30"/>
      <c r="D76" s="6"/>
      <c r="E76" s="6"/>
      <c r="F76" s="6"/>
      <c r="G76" s="7"/>
      <c r="H76" s="8"/>
    </row>
    <row r="77" spans="1:8" ht="15">
      <c r="A77" s="30" t="s">
        <v>14</v>
      </c>
      <c r="B77" s="30"/>
      <c r="C77" s="30"/>
      <c r="D77" s="6"/>
      <c r="E77" s="6"/>
      <c r="F77" s="6"/>
      <c r="G77" s="7"/>
      <c r="H77" s="8"/>
    </row>
    <row r="78" spans="1:8" ht="24.75" customHeight="1">
      <c r="A78" s="31" t="s">
        <v>6</v>
      </c>
      <c r="B78" s="33" t="s">
        <v>56</v>
      </c>
      <c r="C78" s="11" t="s">
        <v>24</v>
      </c>
      <c r="D78" s="6">
        <f>D80+D82+D83+D84</f>
        <v>59.6</v>
      </c>
      <c r="E78" s="6">
        <f>E80+E82+E83+E84</f>
        <v>56.900000000000006</v>
      </c>
      <c r="F78" s="6">
        <f aca="true" t="shared" si="6" ref="F78:F85">E78-D78</f>
        <v>-2.6999999999999957</v>
      </c>
      <c r="G78" s="7">
        <f>(E78*100)/D78</f>
        <v>95.46979865771813</v>
      </c>
      <c r="H78" s="8"/>
    </row>
    <row r="79" spans="1:8" ht="23.25" customHeight="1">
      <c r="A79" s="32"/>
      <c r="B79" s="34"/>
      <c r="C79" s="11" t="s">
        <v>40</v>
      </c>
      <c r="D79" s="6">
        <f>D81</f>
        <v>0</v>
      </c>
      <c r="E79" s="6">
        <v>0</v>
      </c>
      <c r="F79" s="6">
        <f t="shared" si="6"/>
        <v>0</v>
      </c>
      <c r="G79" s="7">
        <v>0</v>
      </c>
      <c r="H79" s="8"/>
    </row>
    <row r="80" spans="1:8" ht="28.5" customHeight="1">
      <c r="A80" s="35" t="s">
        <v>7</v>
      </c>
      <c r="B80" s="33" t="s">
        <v>57</v>
      </c>
      <c r="C80" s="11" t="s">
        <v>24</v>
      </c>
      <c r="D80" s="6">
        <v>0</v>
      </c>
      <c r="E80" s="15">
        <v>0</v>
      </c>
      <c r="F80" s="6">
        <f t="shared" si="6"/>
        <v>0</v>
      </c>
      <c r="G80" s="7">
        <v>0</v>
      </c>
      <c r="H80" s="8"/>
    </row>
    <row r="81" spans="1:8" ht="21" customHeight="1">
      <c r="A81" s="36"/>
      <c r="B81" s="34"/>
      <c r="C81" s="11" t="s">
        <v>40</v>
      </c>
      <c r="D81" s="6">
        <v>0</v>
      </c>
      <c r="E81" s="15">
        <v>0</v>
      </c>
      <c r="F81" s="6">
        <f t="shared" si="6"/>
        <v>0</v>
      </c>
      <c r="G81" s="7">
        <v>0</v>
      </c>
      <c r="H81" s="8"/>
    </row>
    <row r="82" spans="1:8" ht="62.25" customHeight="1">
      <c r="A82" s="5" t="s">
        <v>8</v>
      </c>
      <c r="B82" s="9" t="s">
        <v>58</v>
      </c>
      <c r="C82" s="11" t="s">
        <v>24</v>
      </c>
      <c r="D82" s="6">
        <v>9.8</v>
      </c>
      <c r="E82" s="6">
        <v>9.8</v>
      </c>
      <c r="F82" s="6">
        <f t="shared" si="6"/>
        <v>0</v>
      </c>
      <c r="G82" s="7">
        <f>(E82*100)/D82</f>
        <v>100</v>
      </c>
      <c r="H82" s="8"/>
    </row>
    <row r="83" spans="1:8" ht="45">
      <c r="A83" s="5" t="s">
        <v>32</v>
      </c>
      <c r="B83" s="9" t="s">
        <v>67</v>
      </c>
      <c r="C83" s="11" t="s">
        <v>24</v>
      </c>
      <c r="D83" s="6">
        <v>19.3</v>
      </c>
      <c r="E83" s="6">
        <v>16.6</v>
      </c>
      <c r="F83" s="6">
        <f t="shared" si="6"/>
        <v>-2.6999999999999993</v>
      </c>
      <c r="G83" s="7">
        <f>(E83*100)/D83</f>
        <v>86.01036269430053</v>
      </c>
      <c r="H83" s="8"/>
    </row>
    <row r="84" spans="1:8" ht="45">
      <c r="A84" s="5" t="s">
        <v>30</v>
      </c>
      <c r="B84" s="9" t="s">
        <v>61</v>
      </c>
      <c r="C84" s="11" t="s">
        <v>24</v>
      </c>
      <c r="D84" s="6">
        <v>30.5</v>
      </c>
      <c r="E84" s="6">
        <v>30.5</v>
      </c>
      <c r="F84" s="6">
        <f t="shared" si="6"/>
        <v>0</v>
      </c>
      <c r="G84" s="7">
        <f>(E84*100)/D84</f>
        <v>100</v>
      </c>
      <c r="H84" s="8"/>
    </row>
    <row r="85" spans="1:8" s="1" customFormat="1" ht="14.25">
      <c r="A85" s="38" t="s">
        <v>59</v>
      </c>
      <c r="B85" s="38"/>
      <c r="C85" s="38"/>
      <c r="D85" s="12">
        <f>D86+D87+D88+D89</f>
        <v>59.6</v>
      </c>
      <c r="E85" s="12">
        <f>E86+E87+E88+E89</f>
        <v>56.900000000000006</v>
      </c>
      <c r="F85" s="12">
        <f t="shared" si="6"/>
        <v>-2.6999999999999957</v>
      </c>
      <c r="G85" s="13">
        <f>(E85*100)/D85</f>
        <v>95.46979865771813</v>
      </c>
      <c r="H85" s="14"/>
    </row>
    <row r="86" spans="1:8" ht="15">
      <c r="A86" s="37" t="s">
        <v>10</v>
      </c>
      <c r="B86" s="37"/>
      <c r="C86" s="37"/>
      <c r="D86" s="6"/>
      <c r="E86" s="6"/>
      <c r="F86" s="6"/>
      <c r="G86" s="7"/>
      <c r="H86" s="8"/>
    </row>
    <row r="87" spans="1:8" ht="15">
      <c r="A87" s="30" t="s">
        <v>11</v>
      </c>
      <c r="B87" s="30"/>
      <c r="C87" s="30"/>
      <c r="D87" s="6"/>
      <c r="E87" s="6"/>
      <c r="F87" s="6"/>
      <c r="G87" s="7"/>
      <c r="H87" s="8"/>
    </row>
    <row r="88" spans="1:8" ht="15">
      <c r="A88" s="30" t="s">
        <v>12</v>
      </c>
      <c r="B88" s="30"/>
      <c r="C88" s="30"/>
      <c r="D88" s="6">
        <f>D78</f>
        <v>59.6</v>
      </c>
      <c r="E88" s="6">
        <f>E78</f>
        <v>56.900000000000006</v>
      </c>
      <c r="F88" s="6"/>
      <c r="G88" s="7"/>
      <c r="H88" s="8"/>
    </row>
    <row r="89" spans="1:8" ht="15">
      <c r="A89" s="30" t="s">
        <v>13</v>
      </c>
      <c r="B89" s="30"/>
      <c r="C89" s="30"/>
      <c r="D89" s="6">
        <f>D79</f>
        <v>0</v>
      </c>
      <c r="E89" s="6">
        <f>E79</f>
        <v>0</v>
      </c>
      <c r="F89" s="6"/>
      <c r="G89" s="7"/>
      <c r="H89" s="8"/>
    </row>
    <row r="90" spans="1:8" ht="15">
      <c r="A90" s="30" t="s">
        <v>14</v>
      </c>
      <c r="B90" s="30"/>
      <c r="C90" s="30"/>
      <c r="D90" s="6"/>
      <c r="E90" s="6"/>
      <c r="F90" s="6"/>
      <c r="G90" s="7"/>
      <c r="H90" s="8"/>
    </row>
    <row r="91" spans="1:8" ht="63" customHeight="1">
      <c r="A91" s="11" t="s">
        <v>6</v>
      </c>
      <c r="B91" s="9" t="s">
        <v>62</v>
      </c>
      <c r="C91" s="11" t="s">
        <v>24</v>
      </c>
      <c r="D91" s="6">
        <f>D92</f>
        <v>30</v>
      </c>
      <c r="E91" s="6">
        <f>E92</f>
        <v>0</v>
      </c>
      <c r="F91" s="6">
        <v>29.2</v>
      </c>
      <c r="G91" s="7">
        <f>(E91*100)/D91</f>
        <v>0</v>
      </c>
      <c r="H91" s="8"/>
    </row>
    <row r="92" spans="1:8" ht="45">
      <c r="A92" s="5" t="s">
        <v>7</v>
      </c>
      <c r="B92" s="9" t="s">
        <v>63</v>
      </c>
      <c r="C92" s="11" t="s">
        <v>24</v>
      </c>
      <c r="D92" s="6">
        <v>30</v>
      </c>
      <c r="E92" s="6">
        <v>0</v>
      </c>
      <c r="F92" s="6">
        <v>29.2</v>
      </c>
      <c r="G92" s="7">
        <f>(E92*100)/D92</f>
        <v>0</v>
      </c>
      <c r="H92" s="8"/>
    </row>
    <row r="93" spans="1:8" s="1" customFormat="1" ht="15" customHeight="1">
      <c r="A93" s="38" t="s">
        <v>64</v>
      </c>
      <c r="B93" s="38"/>
      <c r="C93" s="38"/>
      <c r="D93" s="12">
        <f>D94+D95+D96+D97</f>
        <v>30</v>
      </c>
      <c r="E93" s="12">
        <f>E94+E95+E96+E97</f>
        <v>29.2</v>
      </c>
      <c r="F93" s="12">
        <f>E93-D93</f>
        <v>-0.8000000000000007</v>
      </c>
      <c r="G93" s="13">
        <f>(E93*100)/D93</f>
        <v>97.33333333333333</v>
      </c>
      <c r="H93" s="14"/>
    </row>
    <row r="94" spans="1:8" ht="15">
      <c r="A94" s="37" t="s">
        <v>10</v>
      </c>
      <c r="B94" s="37"/>
      <c r="C94" s="37"/>
      <c r="D94" s="6"/>
      <c r="E94" s="6"/>
      <c r="F94" s="6"/>
      <c r="G94" s="7"/>
      <c r="H94" s="8"/>
    </row>
    <row r="95" spans="1:8" ht="15">
      <c r="A95" s="30" t="s">
        <v>11</v>
      </c>
      <c r="B95" s="30"/>
      <c r="C95" s="30"/>
      <c r="D95" s="6"/>
      <c r="E95" s="6"/>
      <c r="F95" s="6"/>
      <c r="G95" s="7"/>
      <c r="H95" s="8"/>
    </row>
    <row r="96" spans="1:8" ht="15">
      <c r="A96" s="30" t="s">
        <v>12</v>
      </c>
      <c r="B96" s="30"/>
      <c r="C96" s="30"/>
      <c r="D96" s="6">
        <f>D91</f>
        <v>30</v>
      </c>
      <c r="E96" s="6">
        <v>29.2</v>
      </c>
      <c r="F96" s="6"/>
      <c r="G96" s="7"/>
      <c r="H96" s="8"/>
    </row>
    <row r="97" spans="1:8" ht="15">
      <c r="A97" s="30" t="s">
        <v>13</v>
      </c>
      <c r="B97" s="30"/>
      <c r="C97" s="30"/>
      <c r="D97" s="6"/>
      <c r="E97" s="6"/>
      <c r="F97" s="6"/>
      <c r="G97" s="7"/>
      <c r="H97" s="8"/>
    </row>
    <row r="98" spans="1:8" ht="15">
      <c r="A98" s="30" t="s">
        <v>14</v>
      </c>
      <c r="B98" s="30"/>
      <c r="C98" s="30"/>
      <c r="D98" s="6"/>
      <c r="E98" s="6"/>
      <c r="F98" s="6"/>
      <c r="G98" s="7"/>
      <c r="H98" s="8"/>
    </row>
    <row r="99" spans="1:8" ht="46.5" customHeight="1">
      <c r="A99" s="38" t="s">
        <v>55</v>
      </c>
      <c r="B99" s="38"/>
      <c r="C99" s="38"/>
      <c r="D99" s="12">
        <f>D100+D101+D102+D103</f>
        <v>44156.299999999996</v>
      </c>
      <c r="E99" s="12">
        <f>E100+E101+E102+E103</f>
        <v>43335.100000000006</v>
      </c>
      <c r="F99" s="12">
        <f>E99-D99</f>
        <v>-821.1999999999898</v>
      </c>
      <c r="G99" s="13">
        <f>(E99*100)/D99</f>
        <v>98.14024272867069</v>
      </c>
      <c r="H99" s="14"/>
    </row>
    <row r="100" spans="1:8" ht="15">
      <c r="A100" s="37" t="s">
        <v>10</v>
      </c>
      <c r="B100" s="37"/>
      <c r="C100" s="37"/>
      <c r="D100" s="6"/>
      <c r="E100" s="6">
        <v>8.8</v>
      </c>
      <c r="F100" s="6"/>
      <c r="G100" s="7"/>
      <c r="H100" s="8"/>
    </row>
    <row r="101" spans="1:8" ht="15">
      <c r="A101" s="30" t="s">
        <v>11</v>
      </c>
      <c r="B101" s="30"/>
      <c r="C101" s="30"/>
      <c r="D101" s="6"/>
      <c r="E101" s="6">
        <v>18</v>
      </c>
      <c r="F101" s="6"/>
      <c r="G101" s="7"/>
      <c r="H101" s="8"/>
    </row>
    <row r="102" spans="1:8" ht="15">
      <c r="A102" s="30" t="s">
        <v>12</v>
      </c>
      <c r="B102" s="30"/>
      <c r="C102" s="30"/>
      <c r="D102" s="6">
        <f>D31+D52+D67+D75+D88+D96</f>
        <v>43142.1</v>
      </c>
      <c r="E102" s="6">
        <f>E31+E52+E67+E75+E88+E96</f>
        <v>42352.4</v>
      </c>
      <c r="F102" s="6">
        <f>E102-D102</f>
        <v>-789.6999999999971</v>
      </c>
      <c r="G102" s="7">
        <f>E102*100/D102</f>
        <v>98.16953741241154</v>
      </c>
      <c r="H102" s="8"/>
    </row>
    <row r="103" spans="1:8" ht="15">
      <c r="A103" s="30" t="s">
        <v>13</v>
      </c>
      <c r="B103" s="30"/>
      <c r="C103" s="30"/>
      <c r="D103" s="6">
        <f>D32+D89+D53+D68</f>
        <v>1014.2</v>
      </c>
      <c r="E103" s="6">
        <f>E32+E89+E53+E68</f>
        <v>955.9</v>
      </c>
      <c r="F103" s="6">
        <f>E103-D103</f>
        <v>-58.30000000000007</v>
      </c>
      <c r="G103" s="7">
        <f>E103*100/D103</f>
        <v>94.25162689804772</v>
      </c>
      <c r="H103" s="8"/>
    </row>
    <row r="104" spans="1:8" ht="15">
      <c r="A104" s="30" t="s">
        <v>14</v>
      </c>
      <c r="B104" s="30"/>
      <c r="C104" s="30"/>
      <c r="D104" s="6"/>
      <c r="E104" s="6"/>
      <c r="F104" s="6"/>
      <c r="G104" s="7"/>
      <c r="H104" s="8"/>
    </row>
  </sheetData>
  <sheetProtection/>
  <mergeCells count="105">
    <mergeCell ref="D57:D58"/>
    <mergeCell ref="E57:E58"/>
    <mergeCell ref="F57:F58"/>
    <mergeCell ref="G57:G58"/>
    <mergeCell ref="C45:C46"/>
    <mergeCell ref="D45:D46"/>
    <mergeCell ref="E45:E46"/>
    <mergeCell ref="F45:F46"/>
    <mergeCell ref="G45:G46"/>
    <mergeCell ref="A53:C53"/>
    <mergeCell ref="A37:A38"/>
    <mergeCell ref="B37:B38"/>
    <mergeCell ref="A41:A42"/>
    <mergeCell ref="B41:B42"/>
    <mergeCell ref="A39:A40"/>
    <mergeCell ref="B39:B40"/>
    <mergeCell ref="A102:C102"/>
    <mergeCell ref="A103:C103"/>
    <mergeCell ref="A85:C85"/>
    <mergeCell ref="A86:C86"/>
    <mergeCell ref="A87:C87"/>
    <mergeCell ref="A88:C88"/>
    <mergeCell ref="A89:C89"/>
    <mergeCell ref="A90:C90"/>
    <mergeCell ref="A104:C104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76:C76"/>
    <mergeCell ref="A77:C77"/>
    <mergeCell ref="A78:A79"/>
    <mergeCell ref="B78:B79"/>
    <mergeCell ref="A80:A81"/>
    <mergeCell ref="B80:B81"/>
    <mergeCell ref="A68:C68"/>
    <mergeCell ref="A69:C69"/>
    <mergeCell ref="A72:C72"/>
    <mergeCell ref="A73:C73"/>
    <mergeCell ref="A74:C74"/>
    <mergeCell ref="A75:C75"/>
    <mergeCell ref="A60:A61"/>
    <mergeCell ref="B60:B61"/>
    <mergeCell ref="A64:C64"/>
    <mergeCell ref="A65:C65"/>
    <mergeCell ref="A66:C66"/>
    <mergeCell ref="A67:C67"/>
    <mergeCell ref="A62:A63"/>
    <mergeCell ref="B62:B63"/>
    <mergeCell ref="A54:C54"/>
    <mergeCell ref="A55:A56"/>
    <mergeCell ref="B55:B56"/>
    <mergeCell ref="A57:A58"/>
    <mergeCell ref="B57:B58"/>
    <mergeCell ref="C57:C58"/>
    <mergeCell ref="A47:A48"/>
    <mergeCell ref="B47:B48"/>
    <mergeCell ref="A49:C49"/>
    <mergeCell ref="A50:C50"/>
    <mergeCell ref="A51:C51"/>
    <mergeCell ref="A52:C52"/>
    <mergeCell ref="A43:A44"/>
    <mergeCell ref="B43:B44"/>
    <mergeCell ref="A45:A46"/>
    <mergeCell ref="B45:B46"/>
    <mergeCell ref="A30:C30"/>
    <mergeCell ref="A31:C31"/>
    <mergeCell ref="A32:C32"/>
    <mergeCell ref="A33:C33"/>
    <mergeCell ref="A34:A35"/>
    <mergeCell ref="B34:B35"/>
    <mergeCell ref="B22:B23"/>
    <mergeCell ref="A26:A27"/>
    <mergeCell ref="B26:B27"/>
    <mergeCell ref="A28:C28"/>
    <mergeCell ref="A29:C29"/>
    <mergeCell ref="E10:E11"/>
    <mergeCell ref="B18:B19"/>
    <mergeCell ref="A24:A25"/>
    <mergeCell ref="B24:B25"/>
    <mergeCell ref="A22:A23"/>
    <mergeCell ref="F10:F11"/>
    <mergeCell ref="G10:G11"/>
    <mergeCell ref="A13:A14"/>
    <mergeCell ref="B13:B14"/>
    <mergeCell ref="A20:A21"/>
    <mergeCell ref="B20:B21"/>
    <mergeCell ref="B15:B16"/>
    <mergeCell ref="A15:A16"/>
    <mergeCell ref="A18:A19"/>
    <mergeCell ref="B2:H2"/>
    <mergeCell ref="B3:H3"/>
    <mergeCell ref="B4:H4"/>
    <mergeCell ref="A6:A11"/>
    <mergeCell ref="B6:B11"/>
    <mergeCell ref="C6:C11"/>
    <mergeCell ref="D6:E9"/>
    <mergeCell ref="F6:G9"/>
    <mergeCell ref="H6:H11"/>
    <mergeCell ref="D10:D11"/>
  </mergeCells>
  <printOptions/>
  <pageMargins left="0.7874015748031497" right="0.7874015748031497" top="0.7874015748031497" bottom="0.7874015748031497" header="0.5118110236220472" footer="0.5118110236220472"/>
  <pageSetup fitToHeight="4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2018-05-14T03:25:46Z</cp:lastPrinted>
  <dcterms:created xsi:type="dcterms:W3CDTF">1996-10-08T23:32:33Z</dcterms:created>
  <dcterms:modified xsi:type="dcterms:W3CDTF">2018-05-14T03:25:51Z</dcterms:modified>
  <cp:category/>
  <cp:version/>
  <cp:contentType/>
  <cp:contentStatus/>
</cp:coreProperties>
</file>